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20" yWindow="90" windowWidth="25080" windowHeight="11430"/>
  </bookViews>
  <sheets>
    <sheet name="スパークラインとは" sheetId="4" r:id="rId1"/>
    <sheet name="基本操作" sheetId="3" r:id="rId2"/>
    <sheet name="基本操作 (2)" sheetId="5" r:id="rId3"/>
    <sheet name="基本操作 (3)" sheetId="6" r:id="rId4"/>
    <sheet name="基本操作 (4)" sheetId="7" r:id="rId5"/>
    <sheet name="基本操作（5）" sheetId="8" r:id="rId6"/>
    <sheet name="基本操作（6）" sheetId="9" r:id="rId7"/>
    <sheet name="基本操作（7）)" sheetId="11" r:id="rId8"/>
    <sheet name="基本操作（8）)" sheetId="12" r:id="rId9"/>
    <sheet name="基本操作（9）" sheetId="13" r:id="rId10"/>
    <sheet name="グラフで視覚化" sheetId="1" r:id="rId11"/>
    <sheet name="スパークライン挿入セルのコピー" sheetId="10" r:id="rId12"/>
  </sheets>
  <externalReferences>
    <externalReference r:id="rId13"/>
  </externalReferences>
  <definedNames>
    <definedName name="_2004合計">'[1]2007一覧'!$M$19</definedName>
    <definedName name="_2005合計">'[1]2007一覧'!$J$19</definedName>
    <definedName name="_2006合計">'[1]2007一覧'!$I$19</definedName>
    <definedName name="LPガス係数">6.22</definedName>
    <definedName name="ガソリン係数">2.32</definedName>
    <definedName name="電気係数">0.425</definedName>
    <definedName name="都市ガス_13A_係数">2.28</definedName>
    <definedName name="灯油係数">2.49</definedName>
  </definedNames>
  <calcPr calcId="144525"/>
</workbook>
</file>

<file path=xl/calcChain.xml><?xml version="1.0" encoding="utf-8"?>
<calcChain xmlns="http://schemas.openxmlformats.org/spreadsheetml/2006/main">
  <c r="Q7" i="4" l="1"/>
  <c r="E4" i="13" l="1"/>
  <c r="G4" i="13"/>
  <c r="I4" i="13"/>
  <c r="K4" i="13"/>
  <c r="H25" i="10"/>
  <c r="F25" i="10"/>
  <c r="D25" i="10"/>
  <c r="B25" i="10"/>
  <c r="H24" i="10"/>
  <c r="F24" i="10"/>
  <c r="D24" i="10"/>
  <c r="B24" i="10"/>
  <c r="J23" i="10"/>
  <c r="K23" i="10" s="1"/>
  <c r="I23" i="10"/>
  <c r="G23" i="10"/>
  <c r="E23" i="10"/>
  <c r="C23" i="10"/>
  <c r="K22" i="10"/>
  <c r="I22" i="10"/>
  <c r="G22" i="10"/>
  <c r="E22" i="10"/>
  <c r="C22" i="10"/>
  <c r="K21" i="10"/>
  <c r="J21" i="10"/>
  <c r="I21" i="10"/>
  <c r="G21" i="10"/>
  <c r="E21" i="10"/>
  <c r="C21" i="10"/>
  <c r="J20" i="10"/>
  <c r="K20" i="10" s="1"/>
  <c r="I20" i="10"/>
  <c r="G20" i="10"/>
  <c r="E20" i="10"/>
  <c r="C20" i="10"/>
  <c r="K19" i="10"/>
  <c r="I19" i="10"/>
  <c r="G19" i="10"/>
  <c r="E19" i="10"/>
  <c r="C19" i="10"/>
  <c r="K18" i="10"/>
  <c r="J18" i="10"/>
  <c r="I18" i="10"/>
  <c r="G18" i="10"/>
  <c r="E18" i="10"/>
  <c r="C18" i="10"/>
  <c r="K17" i="10"/>
  <c r="I17" i="10"/>
  <c r="G17" i="10"/>
  <c r="E17" i="10"/>
  <c r="C17" i="10"/>
  <c r="J16" i="10"/>
  <c r="K16" i="10" s="1"/>
  <c r="I16" i="10"/>
  <c r="G16" i="10"/>
  <c r="E16" i="10"/>
  <c r="C16" i="10"/>
  <c r="L16" i="10" s="1"/>
  <c r="K15" i="10"/>
  <c r="J15" i="10"/>
  <c r="I15" i="10"/>
  <c r="G15" i="10"/>
  <c r="E15" i="10"/>
  <c r="C15" i="10"/>
  <c r="L15" i="10" s="1"/>
  <c r="J14" i="10"/>
  <c r="K14" i="10" s="1"/>
  <c r="I14" i="10"/>
  <c r="G14" i="10"/>
  <c r="E14" i="10"/>
  <c r="C14" i="10"/>
  <c r="K13" i="10"/>
  <c r="J13" i="10"/>
  <c r="I13" i="10"/>
  <c r="G13" i="10"/>
  <c r="E13" i="10"/>
  <c r="C13" i="10"/>
  <c r="J12" i="10"/>
  <c r="J25" i="10" s="1"/>
  <c r="I12" i="10"/>
  <c r="G12" i="10"/>
  <c r="G24" i="10" s="1"/>
  <c r="E12" i="10"/>
  <c r="C12" i="10"/>
  <c r="C24" i="10" s="1"/>
  <c r="C13" i="9"/>
  <c r="D13" i="9"/>
  <c r="E13" i="9"/>
  <c r="F13" i="9"/>
  <c r="G13" i="9"/>
  <c r="H13" i="9"/>
  <c r="I13" i="9"/>
  <c r="J13" i="9"/>
  <c r="K13" i="9"/>
  <c r="L13" i="9"/>
  <c r="M13" i="9"/>
  <c r="B13" i="9"/>
  <c r="D11" i="4"/>
  <c r="F11" i="4"/>
  <c r="H11" i="4"/>
  <c r="J11" i="4"/>
  <c r="L11" i="4"/>
  <c r="B11" i="4"/>
  <c r="C11" i="4"/>
  <c r="E24" i="10" l="1"/>
  <c r="I24" i="10"/>
  <c r="L13" i="10"/>
  <c r="L20" i="10"/>
  <c r="L23" i="10"/>
  <c r="L17" i="10"/>
  <c r="L18" i="10"/>
  <c r="L19" i="10"/>
  <c r="L21" i="10"/>
  <c r="L22" i="10"/>
  <c r="L14" i="10"/>
  <c r="K12" i="10"/>
  <c r="J24" i="10"/>
  <c r="C25" i="10"/>
  <c r="E25" i="10"/>
  <c r="G25" i="10"/>
  <c r="I25" i="10"/>
  <c r="M11" i="4"/>
  <c r="K11" i="4"/>
  <c r="I11" i="4"/>
  <c r="G11" i="4"/>
  <c r="E11" i="4"/>
  <c r="H25" i="1"/>
  <c r="F25" i="1"/>
  <c r="D25" i="1"/>
  <c r="B25" i="1"/>
  <c r="H24" i="1"/>
  <c r="F24" i="1"/>
  <c r="D24" i="1"/>
  <c r="B24" i="1"/>
  <c r="J23" i="1"/>
  <c r="K23" i="1" s="1"/>
  <c r="I23" i="1"/>
  <c r="G23" i="1"/>
  <c r="E23" i="1"/>
  <c r="C23" i="1"/>
  <c r="K22" i="1"/>
  <c r="I22" i="1"/>
  <c r="G22" i="1"/>
  <c r="E22" i="1"/>
  <c r="C22" i="1"/>
  <c r="K21" i="1"/>
  <c r="J21" i="1"/>
  <c r="I21" i="1"/>
  <c r="G21" i="1"/>
  <c r="E21" i="1"/>
  <c r="C21" i="1"/>
  <c r="J20" i="1"/>
  <c r="K20" i="1" s="1"/>
  <c r="I20" i="1"/>
  <c r="G20" i="1"/>
  <c r="E20" i="1"/>
  <c r="C20" i="1"/>
  <c r="K19" i="1"/>
  <c r="I19" i="1"/>
  <c r="G19" i="1"/>
  <c r="E19" i="1"/>
  <c r="C19" i="1"/>
  <c r="K18" i="1"/>
  <c r="J18" i="1"/>
  <c r="I18" i="1"/>
  <c r="G18" i="1"/>
  <c r="E18" i="1"/>
  <c r="C18" i="1"/>
  <c r="K17" i="1"/>
  <c r="I17" i="1"/>
  <c r="G17" i="1"/>
  <c r="E17" i="1"/>
  <c r="C17" i="1"/>
  <c r="J16" i="1"/>
  <c r="K16" i="1" s="1"/>
  <c r="I16" i="1"/>
  <c r="G16" i="1"/>
  <c r="E16" i="1"/>
  <c r="C16" i="1"/>
  <c r="K15" i="1"/>
  <c r="J15" i="1"/>
  <c r="I15" i="1"/>
  <c r="G15" i="1"/>
  <c r="E15" i="1"/>
  <c r="C15" i="1"/>
  <c r="J14" i="1"/>
  <c r="K14" i="1" s="1"/>
  <c r="I14" i="1"/>
  <c r="G14" i="1"/>
  <c r="E14" i="1"/>
  <c r="C14" i="1"/>
  <c r="J13" i="1"/>
  <c r="K13" i="1" s="1"/>
  <c r="I13" i="1"/>
  <c r="G13" i="1"/>
  <c r="E13" i="1"/>
  <c r="C13" i="1"/>
  <c r="J12" i="1"/>
  <c r="I12" i="1"/>
  <c r="G12" i="1"/>
  <c r="E12" i="1"/>
  <c r="C12" i="1"/>
  <c r="K24" i="10" l="1"/>
  <c r="K25" i="10"/>
  <c r="L12" i="10"/>
  <c r="L14" i="1"/>
  <c r="L20" i="1"/>
  <c r="L23" i="1"/>
  <c r="E24" i="1"/>
  <c r="I24" i="1"/>
  <c r="C24" i="1"/>
  <c r="G24" i="1"/>
  <c r="J25" i="1"/>
  <c r="L15" i="1"/>
  <c r="L16" i="1"/>
  <c r="L17" i="1"/>
  <c r="L18" i="1"/>
  <c r="L19" i="1"/>
  <c r="L21" i="1"/>
  <c r="L22" i="1"/>
  <c r="L13" i="1"/>
  <c r="K12" i="1"/>
  <c r="J24" i="1"/>
  <c r="C25" i="1"/>
  <c r="E25" i="1"/>
  <c r="G25" i="1"/>
  <c r="I25" i="1"/>
  <c r="L12" i="1"/>
  <c r="L25" i="10" l="1"/>
  <c r="L24" i="10"/>
  <c r="L25" i="1"/>
  <c r="L24" i="1"/>
  <c r="K24" i="1"/>
  <c r="K25" i="1"/>
</calcChain>
</file>

<file path=xl/sharedStrings.xml><?xml version="1.0" encoding="utf-8"?>
<sst xmlns="http://schemas.openxmlformats.org/spreadsheetml/2006/main" count="349" uniqueCount="70">
  <si>
    <r>
      <t>CO</t>
    </r>
    <r>
      <rPr>
        <vertAlign val="subscript"/>
        <sz val="14"/>
        <color theme="1"/>
        <rFont val="メイリオ"/>
        <family val="3"/>
        <charset val="128"/>
      </rPr>
      <t>2</t>
    </r>
    <r>
      <rPr>
        <sz val="14"/>
        <color theme="1"/>
        <rFont val="メイリオ"/>
        <family val="3"/>
        <charset val="128"/>
      </rPr>
      <t>チェックシート</t>
    </r>
    <phoneticPr fontId="5"/>
  </si>
  <si>
    <t>項目</t>
    <rPh sb="0" eb="2">
      <t>コウモク</t>
    </rPh>
    <phoneticPr fontId="5"/>
  </si>
  <si>
    <t>単位</t>
    <rPh sb="0" eb="2">
      <t>タンイ</t>
    </rPh>
    <phoneticPr fontId="5"/>
  </si>
  <si>
    <t>係数</t>
    <rPh sb="0" eb="2">
      <t>ケイスウ</t>
    </rPh>
    <phoneticPr fontId="5"/>
  </si>
  <si>
    <t>使用量</t>
    <rPh sb="0" eb="3">
      <t>シヨウリョウ</t>
    </rPh>
    <phoneticPr fontId="5"/>
  </si>
  <si>
    <r>
      <t>CO</t>
    </r>
    <r>
      <rPr>
        <vertAlign val="subscript"/>
        <sz val="11"/>
        <color theme="1"/>
        <rFont val="メイリオ"/>
        <family val="3"/>
        <charset val="128"/>
      </rPr>
      <t>2</t>
    </r>
    <r>
      <rPr>
        <sz val="11"/>
        <color theme="1"/>
        <rFont val="メイリオ"/>
        <family val="2"/>
        <charset val="128"/>
      </rPr>
      <t>排出量</t>
    </r>
    <rPh sb="3" eb="5">
      <t>ハイシュツ</t>
    </rPh>
    <rPh sb="5" eb="6">
      <t>リョウ</t>
    </rPh>
    <phoneticPr fontId="5"/>
  </si>
  <si>
    <t>電気</t>
    <rPh sb="0" eb="2">
      <t>デンキ</t>
    </rPh>
    <phoneticPr fontId="5"/>
  </si>
  <si>
    <t>kWh</t>
    <phoneticPr fontId="5"/>
  </si>
  <si>
    <t>都市ガス(13A)</t>
    <rPh sb="0" eb="2">
      <t>トシ</t>
    </rPh>
    <phoneticPr fontId="5"/>
  </si>
  <si>
    <r>
      <t>m</t>
    </r>
    <r>
      <rPr>
        <vertAlign val="superscript"/>
        <sz val="11"/>
        <color theme="1"/>
        <rFont val="メイリオ"/>
        <family val="3"/>
        <charset val="128"/>
      </rPr>
      <t>3</t>
    </r>
    <phoneticPr fontId="5"/>
  </si>
  <si>
    <t>LPガス</t>
    <phoneticPr fontId="5"/>
  </si>
  <si>
    <t>灯油</t>
    <rPh sb="0" eb="2">
      <t>トウユ</t>
    </rPh>
    <phoneticPr fontId="5"/>
  </si>
  <si>
    <t>㍑</t>
    <phoneticPr fontId="5"/>
  </si>
  <si>
    <t>ガソリン</t>
    <phoneticPr fontId="5"/>
  </si>
  <si>
    <t>LPガス</t>
    <phoneticPr fontId="5"/>
  </si>
  <si>
    <t>排出量</t>
    <rPh sb="0" eb="2">
      <t>ハイシュツ</t>
    </rPh>
    <rPh sb="2" eb="3">
      <t>リョウ</t>
    </rPh>
    <phoneticPr fontId="5"/>
  </si>
  <si>
    <t>2010年</t>
    <rPh sb="4" eb="5">
      <t>ネン</t>
    </rPh>
    <phoneticPr fontId="5"/>
  </si>
  <si>
    <t>合計</t>
    <rPh sb="0" eb="2">
      <t>ゴウケイ</t>
    </rPh>
    <phoneticPr fontId="5"/>
  </si>
  <si>
    <t>1月</t>
    <rPh sb="1" eb="2">
      <t>ガツ</t>
    </rPh>
    <phoneticPr fontId="5"/>
  </si>
  <si>
    <t>2月</t>
    <rPh sb="1" eb="2">
      <t>ガツ</t>
    </rPh>
    <phoneticPr fontId="5"/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</si>
  <si>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</si>
  <si>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</si>
  <si>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</si>
  <si>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</si>
  <si>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</si>
  <si>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</si>
  <si>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</si>
  <si>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</si>
  <si>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</si>
  <si>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</si>
  <si>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平均</t>
    <rPh sb="0" eb="2">
      <t>ヘイキン</t>
    </rPh>
    <phoneticPr fontId="5"/>
  </si>
  <si>
    <t>使用期間</t>
    <rPh sb="0" eb="2">
      <t>シヨウ</t>
    </rPh>
    <rPh sb="2" eb="4">
      <t>キカン</t>
    </rPh>
    <phoneticPr fontId="12"/>
  </si>
  <si>
    <t>対前年比</t>
    <rPh sb="0" eb="1">
      <t>タイ</t>
    </rPh>
    <rPh sb="1" eb="4">
      <t>ゼンネンヒ</t>
    </rPh>
    <phoneticPr fontId="12"/>
  </si>
  <si>
    <t>スパークライン：基本操作</t>
    <rPh sb="8" eb="10">
      <t>キホン</t>
    </rPh>
    <rPh sb="10" eb="12">
      <t>ソウサ</t>
    </rPh>
    <phoneticPr fontId="5"/>
  </si>
  <si>
    <t>折れ線</t>
    <rPh sb="0" eb="1">
      <t>オ</t>
    </rPh>
    <rPh sb="2" eb="3">
      <t>セン</t>
    </rPh>
    <phoneticPr fontId="5"/>
  </si>
  <si>
    <t>スパークライン(sparkline)とは</t>
    <phoneticPr fontId="5"/>
  </si>
  <si>
    <t>縦棒</t>
    <rPh sb="0" eb="2">
      <t>タテボウ</t>
    </rPh>
    <phoneticPr fontId="5"/>
  </si>
  <si>
    <t>勝敗</t>
    <rPh sb="0" eb="2">
      <t>ショウハイ</t>
    </rPh>
    <phoneticPr fontId="5"/>
  </si>
  <si>
    <t>平均値</t>
    <rPh sb="0" eb="3">
      <t>ヘイキンチ</t>
    </rPh>
    <phoneticPr fontId="5"/>
  </si>
  <si>
    <t>折れ線練習</t>
    <rPh sb="0" eb="1">
      <t>オ</t>
    </rPh>
    <rPh sb="2" eb="3">
      <t>セン</t>
    </rPh>
    <rPh sb="3" eb="5">
      <t>レンシュウ</t>
    </rPh>
    <phoneticPr fontId="5"/>
  </si>
  <si>
    <t>縦棒練習</t>
    <rPh sb="0" eb="2">
      <t>タテボウ</t>
    </rPh>
    <rPh sb="2" eb="4">
      <t>レンシュウ</t>
    </rPh>
    <phoneticPr fontId="5"/>
  </si>
  <si>
    <t>勝敗練習</t>
    <rPh sb="0" eb="2">
      <t>ショウハイ</t>
    </rPh>
    <rPh sb="2" eb="4">
      <t>レンシュウ</t>
    </rPh>
    <phoneticPr fontId="5"/>
  </si>
  <si>
    <t>スパークライン：基本操作（2）-表示</t>
    <rPh sb="8" eb="10">
      <t>キホン</t>
    </rPh>
    <rPh sb="10" eb="12">
      <t>ソウサ</t>
    </rPh>
    <rPh sb="16" eb="18">
      <t>ヒョウジ</t>
    </rPh>
    <phoneticPr fontId="5"/>
  </si>
  <si>
    <t>スパークライン：基本操作（3）-グループ　[軸の表示]</t>
    <rPh sb="8" eb="10">
      <t>キホン</t>
    </rPh>
    <rPh sb="10" eb="12">
      <t>ソウサ</t>
    </rPh>
    <rPh sb="22" eb="23">
      <t>ジク</t>
    </rPh>
    <rPh sb="24" eb="26">
      <t>ヒョウジ</t>
    </rPh>
    <phoneticPr fontId="5"/>
  </si>
  <si>
    <t>スパークライン：基本操作（4）-グループ　[データを右から左にプロット]</t>
    <rPh sb="8" eb="10">
      <t>キホン</t>
    </rPh>
    <rPh sb="10" eb="12">
      <t>ソウサ</t>
    </rPh>
    <rPh sb="26" eb="27">
      <t>ミギ</t>
    </rPh>
    <rPh sb="29" eb="30">
      <t>ヒダリ</t>
    </rPh>
    <phoneticPr fontId="5"/>
  </si>
  <si>
    <t>3月</t>
    <rPh sb="1" eb="2">
      <t>ガツ</t>
    </rPh>
    <phoneticPr fontId="5"/>
  </si>
  <si>
    <t>スパークライン：基本操作（5）-グループ　[軸の種類（日付）]</t>
    <rPh sb="8" eb="10">
      <t>キホン</t>
    </rPh>
    <rPh sb="10" eb="12">
      <t>ソウサ</t>
    </rPh>
    <rPh sb="22" eb="23">
      <t>ジク</t>
    </rPh>
    <rPh sb="24" eb="26">
      <t>シュルイ</t>
    </rPh>
    <rPh sb="27" eb="29">
      <t>ヒヅケ</t>
    </rPh>
    <phoneticPr fontId="5"/>
  </si>
  <si>
    <t>折れ線（行6）</t>
    <rPh sb="0" eb="1">
      <t>オ</t>
    </rPh>
    <rPh sb="2" eb="3">
      <t>セン</t>
    </rPh>
    <rPh sb="4" eb="5">
      <t>ギョウ</t>
    </rPh>
    <phoneticPr fontId="5"/>
  </si>
  <si>
    <t>折れ線（行9）</t>
    <rPh sb="0" eb="1">
      <t>オ</t>
    </rPh>
    <rPh sb="2" eb="3">
      <t>セン</t>
    </rPh>
    <rPh sb="4" eb="5">
      <t>ギョウ</t>
    </rPh>
    <phoneticPr fontId="5"/>
  </si>
  <si>
    <t>折れ線（行12）</t>
    <rPh sb="0" eb="1">
      <t>オ</t>
    </rPh>
    <rPh sb="2" eb="3">
      <t>セン</t>
    </rPh>
    <rPh sb="4" eb="5">
      <t>ギョウ</t>
    </rPh>
    <phoneticPr fontId="5"/>
  </si>
  <si>
    <t>折れ線（軸の種類・基本）</t>
    <rPh sb="0" eb="1">
      <t>オ</t>
    </rPh>
    <rPh sb="2" eb="3">
      <t>セン</t>
    </rPh>
    <rPh sb="4" eb="5">
      <t>ジク</t>
    </rPh>
    <rPh sb="6" eb="8">
      <t>シュルイ</t>
    </rPh>
    <rPh sb="9" eb="11">
      <t>キホン</t>
    </rPh>
    <phoneticPr fontId="5"/>
  </si>
  <si>
    <t>練習</t>
    <rPh sb="0" eb="2">
      <t>レンシュウ</t>
    </rPh>
    <phoneticPr fontId="5"/>
  </si>
  <si>
    <t>折れ線（行15）</t>
    <rPh sb="0" eb="1">
      <t>オ</t>
    </rPh>
    <rPh sb="2" eb="3">
      <t>セン</t>
    </rPh>
    <rPh sb="4" eb="5">
      <t>ギョウ</t>
    </rPh>
    <phoneticPr fontId="5"/>
  </si>
  <si>
    <t>スパークライン：基本操作（6）-グループ　[縦軸のオプション]</t>
    <rPh sb="8" eb="10">
      <t>キホン</t>
    </rPh>
    <rPh sb="10" eb="12">
      <t>ソウサ</t>
    </rPh>
    <rPh sb="22" eb="23">
      <t>タテ</t>
    </rPh>
    <rPh sb="23" eb="24">
      <t>ジク</t>
    </rPh>
    <phoneticPr fontId="5"/>
  </si>
  <si>
    <t>折れ線（自動設定）</t>
    <rPh sb="0" eb="1">
      <t>オ</t>
    </rPh>
    <rPh sb="2" eb="3">
      <t>セン</t>
    </rPh>
    <rPh sb="4" eb="6">
      <t>ジドウ</t>
    </rPh>
    <rPh sb="6" eb="8">
      <t>セッテイ</t>
    </rPh>
    <phoneticPr fontId="5"/>
  </si>
  <si>
    <t>折れ線（最小値100）</t>
    <rPh sb="0" eb="1">
      <t>オ</t>
    </rPh>
    <rPh sb="2" eb="3">
      <t>セン</t>
    </rPh>
    <rPh sb="4" eb="7">
      <t>サイショウチ</t>
    </rPh>
    <phoneticPr fontId="5"/>
  </si>
  <si>
    <t>折れ線（最大値400）</t>
    <rPh sb="0" eb="1">
      <t>オ</t>
    </rPh>
    <rPh sb="2" eb="3">
      <t>セン</t>
    </rPh>
    <rPh sb="4" eb="7">
      <t>サイダイチ</t>
    </rPh>
    <phoneticPr fontId="5"/>
  </si>
  <si>
    <t>縦棒（平均値を基準）</t>
    <rPh sb="0" eb="2">
      <t>タテボウ</t>
    </rPh>
    <rPh sb="3" eb="6">
      <t>ヘイキンチ</t>
    </rPh>
    <rPh sb="7" eb="9">
      <t>キジュン</t>
    </rPh>
    <phoneticPr fontId="5"/>
  </si>
  <si>
    <t>縦棒（平均値を基準）</t>
    <phoneticPr fontId="5"/>
  </si>
  <si>
    <t>1月分</t>
    <rPh sb="1" eb="3">
      <t>ガツブン</t>
    </rPh>
    <phoneticPr fontId="12"/>
  </si>
  <si>
    <t>スパークライン：基本操作（7）-スパークライン　[非表示および空白のセル]</t>
    <rPh sb="8" eb="10">
      <t>キホン</t>
    </rPh>
    <rPh sb="10" eb="12">
      <t>ソウサ</t>
    </rPh>
    <rPh sb="25" eb="28">
      <t>ヒヒョウジ</t>
    </rPh>
    <rPh sb="31" eb="33">
      <t>クウハク</t>
    </rPh>
    <phoneticPr fontId="5"/>
  </si>
  <si>
    <t>空白セル：空白</t>
    <rPh sb="0" eb="2">
      <t>クウハク</t>
    </rPh>
    <rPh sb="5" eb="7">
      <t>クウハク</t>
    </rPh>
    <phoneticPr fontId="5"/>
  </si>
  <si>
    <t>空白セル：ゼロ</t>
    <rPh sb="0" eb="2">
      <t>クウハク</t>
    </rPh>
    <phoneticPr fontId="5"/>
  </si>
  <si>
    <t>空白セル：データ要素を線で結ぶ</t>
    <rPh sb="0" eb="2">
      <t>クウハク</t>
    </rPh>
    <rPh sb="8" eb="10">
      <t>ヨウソ</t>
    </rPh>
    <rPh sb="11" eb="12">
      <t>セン</t>
    </rPh>
    <rPh sb="13" eb="14">
      <t>ムス</t>
    </rPh>
    <phoneticPr fontId="5"/>
  </si>
  <si>
    <t>スパークライン：基本操作（8）-スパークライン　[非表示の行と列データを表示する]</t>
    <rPh sb="8" eb="10">
      <t>キホン</t>
    </rPh>
    <rPh sb="10" eb="12">
      <t>ソウサ</t>
    </rPh>
    <rPh sb="25" eb="28">
      <t>ヒヒョウジ</t>
    </rPh>
    <rPh sb="29" eb="30">
      <t>ギョウ</t>
    </rPh>
    <rPh sb="31" eb="32">
      <t>レツ</t>
    </rPh>
    <rPh sb="36" eb="38">
      <t>ヒョウジ</t>
    </rPh>
    <phoneticPr fontId="5"/>
  </si>
  <si>
    <t>列K、L非表示</t>
    <rPh sb="0" eb="1">
      <t>レツ</t>
    </rPh>
    <rPh sb="4" eb="7">
      <t>ヒヒョウジ</t>
    </rPh>
    <phoneticPr fontId="5"/>
  </si>
  <si>
    <t>使用月</t>
    <rPh sb="0" eb="2">
      <t>シヨウ</t>
    </rPh>
    <rPh sb="2" eb="3">
      <t>ヅキ</t>
    </rPh>
    <phoneticPr fontId="5"/>
  </si>
  <si>
    <t>スパークライン：基本操作（9）-データセル</t>
    <rPh sb="8" eb="10">
      <t>キホン</t>
    </rPh>
    <rPh sb="10" eb="12">
      <t>ソウサ</t>
    </rPh>
    <phoneticPr fontId="5"/>
  </si>
  <si>
    <t>12/11-01/11</t>
    <phoneticPr fontId="12"/>
  </si>
  <si>
    <t>年度ごとの推移</t>
    <rPh sb="0" eb="2">
      <t>ネンド</t>
    </rPh>
    <rPh sb="5" eb="7">
      <t>スイイ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</si>
</sst>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.000_ "/>
    <numFmt numFmtId="177" formatCode="#,##0&quot;kWh&quot;"/>
    <numFmt numFmtId="178" formatCode="#,##0.00&quot;kg&quot;"/>
    <numFmt numFmtId="179" formatCode="#,##0&quot;m³&quot;"/>
    <numFmt numFmtId="180" formatCode="#,##0.0&quot;m³&quot;"/>
    <numFmt numFmtId="181" formatCode="#,##0.00&quot;㍑&quot;"/>
    <numFmt numFmtId="182" formatCode="#,##0.00&quot;kWh&quot;"/>
    <numFmt numFmtId="183" formatCode="#,##0.00&quot;m³&quot;"/>
    <numFmt numFmtId="185" formatCode="yyyy&quot;年&quot;m&quot;月&quot;;@"/>
  </numFmts>
  <fonts count="21" x14ac:knownFonts="1">
    <font>
      <sz val="11"/>
      <color theme="1"/>
      <name val="メイリオ"/>
      <family val="2"/>
      <charset val="128"/>
    </font>
    <font>
      <sz val="11"/>
      <color theme="1"/>
      <name val="メイリオ"/>
      <family val="2"/>
      <charset val="128"/>
    </font>
    <font>
      <sz val="14"/>
      <color theme="1"/>
      <name val="メイリオ"/>
      <family val="2"/>
      <charset val="128"/>
    </font>
    <font>
      <vertAlign val="subscript"/>
      <sz val="14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6"/>
      <name val="メイリオ"/>
      <family val="2"/>
      <charset val="128"/>
    </font>
    <font>
      <vertAlign val="subscript"/>
      <sz val="11"/>
      <color theme="1"/>
      <name val="メイリオ"/>
      <family val="3"/>
      <charset val="128"/>
    </font>
    <font>
      <vertAlign val="superscript"/>
      <sz val="11"/>
      <color theme="1"/>
      <name val="メイリオ"/>
      <family val="3"/>
      <charset val="128"/>
    </font>
    <font>
      <sz val="11"/>
      <color rgb="FF9C0006"/>
      <name val="メイリオ"/>
      <family val="2"/>
      <charset val="128"/>
    </font>
    <font>
      <sz val="11"/>
      <name val="メイリオ"/>
      <family val="3"/>
      <charset val="128"/>
    </font>
    <font>
      <sz val="11"/>
      <color rgb="FF006100"/>
      <name val="メイリオ"/>
      <family val="2"/>
      <charset val="128"/>
    </font>
    <font>
      <sz val="10.5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name val="メイリオ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1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4"/>
      <color theme="7"/>
      <name val="メイリオ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3"/>
        <bgColor indexed="43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/>
      <diagonal/>
    </border>
  </borders>
  <cellStyleXfs count="31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0" borderId="0"/>
    <xf numFmtId="9" fontId="11" fillId="0" borderId="0" applyFont="0" applyFill="0" applyBorder="0" applyAlignment="0" applyProtection="0"/>
    <xf numFmtId="38" fontId="11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5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0" borderId="0" applyNumberFormat="0" applyBorder="0" applyAlignment="0" applyProtection="0"/>
    <xf numFmtId="0" fontId="15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7" borderId="0" applyNumberFormat="0" applyBorder="0" applyAlignment="0" applyProtection="0"/>
    <xf numFmtId="0" fontId="15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7" fillId="21" borderId="0" applyNumberFormat="0" applyBorder="0" applyAlignment="0" applyProtection="0"/>
    <xf numFmtId="0" fontId="18" fillId="22" borderId="0" applyNumberFormat="0" applyBorder="0" applyAlignment="0" applyProtection="0"/>
    <xf numFmtId="0" fontId="19" fillId="15" borderId="0" applyNumberFormat="0" applyBorder="0" applyAlignment="0" applyProtection="0"/>
  </cellStyleXfs>
  <cellXfs count="62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Fill="1" applyBorder="1">
      <alignment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6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55" fontId="0" fillId="0" borderId="4" xfId="0" applyNumberFormat="1" applyBorder="1" applyAlignment="1">
      <alignment horizontal="right" vertical="center" indent="2"/>
    </xf>
    <xf numFmtId="177" fontId="0" fillId="0" borderId="4" xfId="0" applyNumberFormat="1" applyBorder="1">
      <alignment vertical="center"/>
    </xf>
    <xf numFmtId="178" fontId="0" fillId="0" borderId="4" xfId="0" applyNumberFormat="1" applyBorder="1">
      <alignment vertical="center"/>
    </xf>
    <xf numFmtId="179" fontId="0" fillId="0" borderId="4" xfId="0" applyNumberFormat="1" applyBorder="1">
      <alignment vertical="center"/>
    </xf>
    <xf numFmtId="180" fontId="9" fillId="0" borderId="4" xfId="3" applyNumberFormat="1" applyFont="1" applyFill="1" applyBorder="1" applyAlignment="1"/>
    <xf numFmtId="181" fontId="0" fillId="0" borderId="4" xfId="0" applyNumberFormat="1" applyBorder="1">
      <alignment vertical="center"/>
    </xf>
    <xf numFmtId="178" fontId="0" fillId="6" borderId="4" xfId="0" applyNumberFormat="1" applyFill="1" applyBorder="1">
      <alignment vertical="center"/>
    </xf>
    <xf numFmtId="180" fontId="9" fillId="0" borderId="4" xfId="2" applyNumberFormat="1" applyFont="1" applyFill="1" applyBorder="1" applyAlignment="1"/>
    <xf numFmtId="55" fontId="0" fillId="6" borderId="4" xfId="0" applyNumberFormat="1" applyFill="1" applyBorder="1" applyAlignment="1">
      <alignment horizontal="distributed" vertical="center" indent="1"/>
    </xf>
    <xf numFmtId="177" fontId="0" fillId="6" borderId="4" xfId="0" applyNumberFormat="1" applyFill="1" applyBorder="1">
      <alignment vertical="center"/>
    </xf>
    <xf numFmtId="179" fontId="0" fillId="6" borderId="4" xfId="0" applyNumberFormat="1" applyFill="1" applyBorder="1">
      <alignment vertical="center"/>
    </xf>
    <xf numFmtId="180" fontId="0" fillId="6" borderId="4" xfId="0" applyNumberFormat="1" applyFill="1" applyBorder="1" applyAlignment="1"/>
    <xf numFmtId="181" fontId="0" fillId="6" borderId="4" xfId="0" applyNumberFormat="1" applyFill="1" applyBorder="1">
      <alignment vertical="center"/>
    </xf>
    <xf numFmtId="0" fontId="0" fillId="0" borderId="0" xfId="0" applyAlignment="1">
      <alignment vertical="top"/>
    </xf>
    <xf numFmtId="0" fontId="0" fillId="9" borderId="4" xfId="0" applyFill="1" applyBorder="1" applyAlignment="1">
      <alignment horizontal="distributed" vertical="center" indent="1"/>
    </xf>
    <xf numFmtId="182" fontId="0" fillId="9" borderId="4" xfId="0" applyNumberFormat="1" applyFill="1" applyBorder="1">
      <alignment vertical="center"/>
    </xf>
    <xf numFmtId="178" fontId="0" fillId="9" borderId="4" xfId="0" applyNumberFormat="1" applyFill="1" applyBorder="1">
      <alignment vertical="center"/>
    </xf>
    <xf numFmtId="181" fontId="0" fillId="9" borderId="4" xfId="0" applyNumberFormat="1" applyFill="1" applyBorder="1">
      <alignment vertical="center"/>
    </xf>
    <xf numFmtId="183" fontId="0" fillId="9" borderId="4" xfId="0" applyNumberFormat="1" applyFill="1" applyBorder="1">
      <alignment vertical="center"/>
    </xf>
    <xf numFmtId="178" fontId="0" fillId="9" borderId="4" xfId="1" applyNumberFormat="1" applyFont="1" applyFill="1" applyBorder="1">
      <alignment vertical="center"/>
    </xf>
    <xf numFmtId="0" fontId="13" fillId="0" borderId="0" xfId="4" applyFont="1" applyAlignment="1">
      <alignment horizontal="center"/>
    </xf>
    <xf numFmtId="0" fontId="20" fillId="0" borderId="0" xfId="0" applyFont="1">
      <alignment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0" fontId="0" fillId="23" borderId="0" xfId="0" applyFill="1">
      <alignment vertical="center"/>
    </xf>
    <xf numFmtId="0" fontId="0" fillId="24" borderId="0" xfId="0" applyFill="1">
      <alignment vertical="center"/>
    </xf>
    <xf numFmtId="0" fontId="0" fillId="7" borderId="0" xfId="0" applyFill="1">
      <alignment vertical="center"/>
    </xf>
    <xf numFmtId="14" fontId="0" fillId="7" borderId="0" xfId="0" applyNumberFormat="1" applyFill="1">
      <alignment vertical="center"/>
    </xf>
    <xf numFmtId="14" fontId="0" fillId="25" borderId="0" xfId="0" applyNumberFormat="1" applyFill="1">
      <alignment vertical="center"/>
    </xf>
    <xf numFmtId="14" fontId="0" fillId="6" borderId="0" xfId="0" applyNumberFormat="1" applyFill="1">
      <alignment vertical="center"/>
    </xf>
    <xf numFmtId="14" fontId="0" fillId="8" borderId="0" xfId="0" applyNumberFormat="1" applyFill="1">
      <alignment vertical="center"/>
    </xf>
    <xf numFmtId="185" fontId="0" fillId="7" borderId="0" xfId="0" applyNumberFormat="1" applyFill="1">
      <alignment vertical="center"/>
    </xf>
    <xf numFmtId="0" fontId="0" fillId="7" borderId="0" xfId="0" applyFill="1" applyAlignment="1">
      <alignment horizontal="center" vertical="center"/>
    </xf>
    <xf numFmtId="14" fontId="0" fillId="0" borderId="0" xfId="0" applyNumberFormat="1" applyFill="1">
      <alignment vertical="center"/>
    </xf>
    <xf numFmtId="0" fontId="0" fillId="0" borderId="0" xfId="0" applyAlignment="1">
      <alignment horizontal="center" vertical="top"/>
    </xf>
    <xf numFmtId="0" fontId="13" fillId="0" borderId="0" xfId="4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1"/>
    </xf>
    <xf numFmtId="10" fontId="13" fillId="0" borderId="0" xfId="5" applyNumberFormat="1" applyFont="1" applyAlignment="1">
      <alignment vertical="center"/>
    </xf>
    <xf numFmtId="177" fontId="13" fillId="6" borderId="0" xfId="4" applyNumberFormat="1" applyFont="1" applyFill="1" applyAlignment="1">
      <alignment vertical="center"/>
    </xf>
    <xf numFmtId="177" fontId="13" fillId="6" borderId="0" xfId="6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5" borderId="4" xfId="0" applyFill="1" applyBorder="1" applyAlignment="1">
      <alignment horizontal="center" vertical="center"/>
    </xf>
    <xf numFmtId="55" fontId="0" fillId="0" borderId="1" xfId="0" applyNumberFormat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55" fontId="0" fillId="0" borderId="0" xfId="0" applyNumberFormat="1" applyFill="1" applyBorder="1" applyAlignment="1">
      <alignment horizontal="center" vertical="center"/>
    </xf>
  </cellXfs>
  <cellStyles count="31">
    <cellStyle name="アクセント 1 - 20%" xfId="7"/>
    <cellStyle name="アクセント 1 - 40%" xfId="8"/>
    <cellStyle name="アクセント 1 - 60%" xfId="9"/>
    <cellStyle name="アクセント 2 - 20%" xfId="10"/>
    <cellStyle name="アクセント 2 - 40%" xfId="11"/>
    <cellStyle name="アクセント 2 - 60%" xfId="12"/>
    <cellStyle name="アクセント 3 - 20%" xfId="13"/>
    <cellStyle name="アクセント 3 - 40%" xfId="14"/>
    <cellStyle name="アクセント 3 - 60%" xfId="15"/>
    <cellStyle name="アクセント 4 - 20%" xfId="16"/>
    <cellStyle name="アクセント 4 - 40%" xfId="17"/>
    <cellStyle name="アクセント 4 - 60%" xfId="18"/>
    <cellStyle name="アクセント 5 - 20%" xfId="19"/>
    <cellStyle name="アクセント 5 - 40%" xfId="20"/>
    <cellStyle name="アクセント 5 - 60%" xfId="21"/>
    <cellStyle name="アクセント 6 - 20%" xfId="22"/>
    <cellStyle name="アクセント 6 - 40%" xfId="23"/>
    <cellStyle name="アクセント 6 - 60%" xfId="24"/>
    <cellStyle name="パーセント 2" xfId="5"/>
    <cellStyle name="悪い" xfId="3" builtinId="27"/>
    <cellStyle name="強調 1" xfId="25"/>
    <cellStyle name="強調 2" xfId="26"/>
    <cellStyle name="強調 3" xfId="27"/>
    <cellStyle name="桁区切り" xfId="1" builtinId="6"/>
    <cellStyle name="桁区切り 2" xfId="6"/>
    <cellStyle name="標準" xfId="0" builtinId="0"/>
    <cellStyle name="標準 2" xfId="4"/>
    <cellStyle name="不良" xfId="28"/>
    <cellStyle name="普通" xfId="29"/>
    <cellStyle name="良" xfId="30"/>
    <cellStyle name="良い" xfId="2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我が家の</a:t>
            </a:r>
            <a:r>
              <a:rPr lang="en-US" altLang="ja-JP"/>
              <a:t>2010</a:t>
            </a:r>
            <a:r>
              <a:rPr lang="ja-JP" altLang="en-US"/>
              <a:t>年</a:t>
            </a:r>
            <a:r>
              <a:rPr lang="en-US" altLang="ja-JP"/>
              <a:t>CO</a:t>
            </a:r>
            <a:r>
              <a:rPr lang="en-US" altLang="ja-JP" baseline="-25000"/>
              <a:t>2</a:t>
            </a:r>
            <a:r>
              <a:rPr lang="ja-JP" altLang="en-US"/>
              <a:t>排出量月間推移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電気</c:v>
          </c:tx>
          <c:invertIfNegative val="0"/>
          <c:cat>
            <c:strRef>
              <c:f>グラフで視覚化!$A$12:$A$23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グラフで視覚化!$C$12:$C$23</c:f>
              <c:numCache>
                <c:formatCode>#,##0.00"kg"</c:formatCode>
                <c:ptCount val="12"/>
                <c:pt idx="0">
                  <c:v>285.17500000000001</c:v>
                </c:pt>
                <c:pt idx="1">
                  <c:v>243.52500000000001</c:v>
                </c:pt>
                <c:pt idx="2">
                  <c:v>230.77500000000001</c:v>
                </c:pt>
                <c:pt idx="3">
                  <c:v>236.72499999999999</c:v>
                </c:pt>
                <c:pt idx="4">
                  <c:v>216.75</c:v>
                </c:pt>
                <c:pt idx="5">
                  <c:v>170.85</c:v>
                </c:pt>
                <c:pt idx="6">
                  <c:v>216.75</c:v>
                </c:pt>
                <c:pt idx="7">
                  <c:v>319.17500000000001</c:v>
                </c:pt>
                <c:pt idx="8">
                  <c:v>414.375</c:v>
                </c:pt>
                <c:pt idx="9">
                  <c:v>250.75</c:v>
                </c:pt>
                <c:pt idx="10">
                  <c:v>192.1</c:v>
                </c:pt>
                <c:pt idx="11">
                  <c:v>195.92499999999998</c:v>
                </c:pt>
              </c:numCache>
            </c:numRef>
          </c:val>
        </c:ser>
        <c:ser>
          <c:idx val="1"/>
          <c:order val="1"/>
          <c:tx>
            <c:v>都市ガス</c:v>
          </c:tx>
          <c:invertIfNegative val="0"/>
          <c:cat>
            <c:strRef>
              <c:f>グラフで視覚化!$A$12:$A$23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グラフで視覚化!$E$12:$E$23</c:f>
              <c:numCache>
                <c:formatCode>#,##0.00"kg"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v>LPガス</c:v>
          </c:tx>
          <c:invertIfNegative val="0"/>
          <c:cat>
            <c:strRef>
              <c:f>グラフで視覚化!$A$12:$A$23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グラフで視覚化!$G$12:$G$23</c:f>
              <c:numCache>
                <c:formatCode>#,##0.00"kg"</c:formatCode>
                <c:ptCount val="12"/>
                <c:pt idx="0">
                  <c:v>80.86</c:v>
                </c:pt>
                <c:pt idx="1">
                  <c:v>80.238</c:v>
                </c:pt>
                <c:pt idx="2">
                  <c:v>49.76</c:v>
                </c:pt>
                <c:pt idx="3">
                  <c:v>58.467999999999996</c:v>
                </c:pt>
                <c:pt idx="4">
                  <c:v>42.295999999999999</c:v>
                </c:pt>
                <c:pt idx="5">
                  <c:v>27.99</c:v>
                </c:pt>
                <c:pt idx="6">
                  <c:v>23.013999999999999</c:v>
                </c:pt>
                <c:pt idx="7">
                  <c:v>20.526</c:v>
                </c:pt>
                <c:pt idx="8">
                  <c:v>13.684000000000001</c:v>
                </c:pt>
                <c:pt idx="9">
                  <c:v>24.88</c:v>
                </c:pt>
                <c:pt idx="10">
                  <c:v>29.855999999999998</c:v>
                </c:pt>
                <c:pt idx="11">
                  <c:v>40.43</c:v>
                </c:pt>
              </c:numCache>
            </c:numRef>
          </c:val>
        </c:ser>
        <c:ser>
          <c:idx val="3"/>
          <c:order val="3"/>
          <c:tx>
            <c:v>灯油</c:v>
          </c:tx>
          <c:invertIfNegative val="0"/>
          <c:cat>
            <c:strRef>
              <c:f>グラフで視覚化!$A$12:$A$23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グラフで視覚化!$I$12:$I$23</c:f>
              <c:numCache>
                <c:formatCode>#,##0.00"kg"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v>ガソリン</c:v>
          </c:tx>
          <c:invertIfNegative val="0"/>
          <c:cat>
            <c:strRef>
              <c:f>グラフで視覚化!$A$12:$A$23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グラフで視覚化!$K$12:$K$23</c:f>
              <c:numCache>
                <c:formatCode>#,##0.00"kg"</c:formatCode>
                <c:ptCount val="12"/>
                <c:pt idx="0">
                  <c:v>78.021599999999978</c:v>
                </c:pt>
                <c:pt idx="1">
                  <c:v>96.674399999999991</c:v>
                </c:pt>
                <c:pt idx="2">
                  <c:v>149.0136</c:v>
                </c:pt>
                <c:pt idx="3">
                  <c:v>164.00079999999997</c:v>
                </c:pt>
                <c:pt idx="4">
                  <c:v>152.77199999999996</c:v>
                </c:pt>
                <c:pt idx="5">
                  <c:v>63.103999999999992</c:v>
                </c:pt>
                <c:pt idx="6">
                  <c:v>308.65279999999996</c:v>
                </c:pt>
                <c:pt idx="7">
                  <c:v>57.048799999999993</c:v>
                </c:pt>
                <c:pt idx="8">
                  <c:v>291.29919999999998</c:v>
                </c:pt>
                <c:pt idx="9">
                  <c:v>183.39599999999999</c:v>
                </c:pt>
                <c:pt idx="10">
                  <c:v>57.512799999999991</c:v>
                </c:pt>
                <c:pt idx="11">
                  <c:v>92.8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454656"/>
        <c:axId val="281778368"/>
      </c:barChart>
      <c:lineChart>
        <c:grouping val="standard"/>
        <c:varyColors val="0"/>
        <c:ser>
          <c:idx val="5"/>
          <c:order val="5"/>
          <c:tx>
            <c:v>合計</c:v>
          </c:tx>
          <c:spPr>
            <a:ln w="22225"/>
          </c:spPr>
          <c:cat>
            <c:strRef>
              <c:f>グラフで視覚化!$A$12:$A$23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グラフで視覚化!$L$12:$L$23</c:f>
              <c:numCache>
                <c:formatCode>#,##0.00"kg"</c:formatCode>
                <c:ptCount val="12"/>
                <c:pt idx="0">
                  <c:v>444.0566</c:v>
                </c:pt>
                <c:pt idx="1">
                  <c:v>420.43740000000003</c:v>
                </c:pt>
                <c:pt idx="2">
                  <c:v>429.54860000000002</c:v>
                </c:pt>
                <c:pt idx="3">
                  <c:v>459.19379999999995</c:v>
                </c:pt>
                <c:pt idx="4">
                  <c:v>411.81799999999998</c:v>
                </c:pt>
                <c:pt idx="5">
                  <c:v>261.94400000000002</c:v>
                </c:pt>
                <c:pt idx="6">
                  <c:v>548.41679999999997</c:v>
                </c:pt>
                <c:pt idx="7">
                  <c:v>396.74979999999999</c:v>
                </c:pt>
                <c:pt idx="8">
                  <c:v>719.35820000000001</c:v>
                </c:pt>
                <c:pt idx="9">
                  <c:v>459.02599999999995</c:v>
                </c:pt>
                <c:pt idx="10">
                  <c:v>279.46879999999999</c:v>
                </c:pt>
                <c:pt idx="11">
                  <c:v>329.15499999999997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54656"/>
        <c:axId val="281778368"/>
      </c:lineChart>
      <c:catAx>
        <c:axId val="48454656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crossAx val="281778368"/>
        <c:crosses val="autoZero"/>
        <c:auto val="1"/>
        <c:lblAlgn val="ctr"/>
        <c:lblOffset val="100"/>
        <c:noMultiLvlLbl val="0"/>
      </c:catAx>
      <c:valAx>
        <c:axId val="281778368"/>
        <c:scaling>
          <c:orientation val="minMax"/>
        </c:scaling>
        <c:delete val="0"/>
        <c:axPos val="l"/>
        <c:majorGridlines/>
        <c:numFmt formatCode="#,##0.00&quot;kg&quot;" sourceLinked="1"/>
        <c:majorTickMark val="out"/>
        <c:minorTickMark val="none"/>
        <c:tickLblPos val="nextTo"/>
        <c:crossAx val="48454656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我が家の</a:t>
            </a:r>
            <a:r>
              <a:rPr lang="en-US" altLang="ja-JP"/>
              <a:t>2010</a:t>
            </a:r>
            <a:r>
              <a:rPr lang="ja-JP" altLang="en-US"/>
              <a:t>年</a:t>
            </a:r>
            <a:r>
              <a:rPr lang="en-US" altLang="ja-JP"/>
              <a:t>CO</a:t>
            </a:r>
            <a:r>
              <a:rPr lang="en-US" altLang="ja-JP" baseline="-25000"/>
              <a:t>2</a:t>
            </a:r>
            <a:r>
              <a:rPr lang="ja-JP" altLang="en-US"/>
              <a:t>排出量月間推移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電気</c:v>
          </c:tx>
          <c:invertIfNegative val="0"/>
          <c:cat>
            <c:strRef>
              <c:f>スパークライン挿入セルのコピー!$A$12:$A$23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スパークライン挿入セルのコピー!$C$12:$C$23</c:f>
              <c:numCache>
                <c:formatCode>#,##0.00"kg"</c:formatCode>
                <c:ptCount val="12"/>
                <c:pt idx="0">
                  <c:v>285.17500000000001</c:v>
                </c:pt>
                <c:pt idx="1">
                  <c:v>243.52500000000001</c:v>
                </c:pt>
                <c:pt idx="2">
                  <c:v>230.77500000000001</c:v>
                </c:pt>
                <c:pt idx="3">
                  <c:v>236.72499999999999</c:v>
                </c:pt>
                <c:pt idx="4">
                  <c:v>216.75</c:v>
                </c:pt>
                <c:pt idx="5">
                  <c:v>170.85</c:v>
                </c:pt>
                <c:pt idx="6">
                  <c:v>216.75</c:v>
                </c:pt>
                <c:pt idx="7">
                  <c:v>319.17500000000001</c:v>
                </c:pt>
                <c:pt idx="8">
                  <c:v>414.375</c:v>
                </c:pt>
                <c:pt idx="9">
                  <c:v>250.75</c:v>
                </c:pt>
                <c:pt idx="10">
                  <c:v>192.1</c:v>
                </c:pt>
                <c:pt idx="11">
                  <c:v>195.92499999999998</c:v>
                </c:pt>
              </c:numCache>
            </c:numRef>
          </c:val>
        </c:ser>
        <c:ser>
          <c:idx val="1"/>
          <c:order val="1"/>
          <c:tx>
            <c:v>都市ガス</c:v>
          </c:tx>
          <c:invertIfNegative val="0"/>
          <c:cat>
            <c:strRef>
              <c:f>スパークライン挿入セルのコピー!$A$12:$A$23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スパークライン挿入セルのコピー!$E$12:$E$23</c:f>
              <c:numCache>
                <c:formatCode>#,##0.00"kg"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v>LPガス</c:v>
          </c:tx>
          <c:invertIfNegative val="0"/>
          <c:cat>
            <c:strRef>
              <c:f>スパークライン挿入セルのコピー!$A$12:$A$23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スパークライン挿入セルのコピー!$G$12:$G$23</c:f>
              <c:numCache>
                <c:formatCode>#,##0.00"kg"</c:formatCode>
                <c:ptCount val="12"/>
                <c:pt idx="0">
                  <c:v>80.86</c:v>
                </c:pt>
                <c:pt idx="1">
                  <c:v>80.238</c:v>
                </c:pt>
                <c:pt idx="2">
                  <c:v>49.76</c:v>
                </c:pt>
                <c:pt idx="3">
                  <c:v>58.467999999999996</c:v>
                </c:pt>
                <c:pt idx="4">
                  <c:v>42.295999999999999</c:v>
                </c:pt>
                <c:pt idx="5">
                  <c:v>27.99</c:v>
                </c:pt>
                <c:pt idx="6">
                  <c:v>23.013999999999999</c:v>
                </c:pt>
                <c:pt idx="7">
                  <c:v>20.526</c:v>
                </c:pt>
                <c:pt idx="8">
                  <c:v>13.684000000000001</c:v>
                </c:pt>
                <c:pt idx="9">
                  <c:v>24.88</c:v>
                </c:pt>
                <c:pt idx="10">
                  <c:v>29.855999999999998</c:v>
                </c:pt>
                <c:pt idx="11">
                  <c:v>40.43</c:v>
                </c:pt>
              </c:numCache>
            </c:numRef>
          </c:val>
        </c:ser>
        <c:ser>
          <c:idx val="3"/>
          <c:order val="3"/>
          <c:tx>
            <c:v>灯油</c:v>
          </c:tx>
          <c:invertIfNegative val="0"/>
          <c:cat>
            <c:strRef>
              <c:f>スパークライン挿入セルのコピー!$A$12:$A$23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スパークライン挿入セルのコピー!$I$12:$I$23</c:f>
              <c:numCache>
                <c:formatCode>#,##0.00"kg"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v>ガソリン</c:v>
          </c:tx>
          <c:invertIfNegative val="0"/>
          <c:cat>
            <c:strRef>
              <c:f>スパークライン挿入セルのコピー!$A$12:$A$23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スパークライン挿入セルのコピー!$K$12:$K$23</c:f>
              <c:numCache>
                <c:formatCode>#,##0.00"kg"</c:formatCode>
                <c:ptCount val="12"/>
                <c:pt idx="0">
                  <c:v>78.021599999999978</c:v>
                </c:pt>
                <c:pt idx="1">
                  <c:v>96.674399999999991</c:v>
                </c:pt>
                <c:pt idx="2">
                  <c:v>149.0136</c:v>
                </c:pt>
                <c:pt idx="3">
                  <c:v>164.00079999999997</c:v>
                </c:pt>
                <c:pt idx="4">
                  <c:v>152.77199999999996</c:v>
                </c:pt>
                <c:pt idx="5">
                  <c:v>63.103999999999992</c:v>
                </c:pt>
                <c:pt idx="6">
                  <c:v>308.65279999999996</c:v>
                </c:pt>
                <c:pt idx="7">
                  <c:v>57.048799999999993</c:v>
                </c:pt>
                <c:pt idx="8">
                  <c:v>291.29919999999998</c:v>
                </c:pt>
                <c:pt idx="9">
                  <c:v>183.39599999999999</c:v>
                </c:pt>
                <c:pt idx="10">
                  <c:v>57.512799999999991</c:v>
                </c:pt>
                <c:pt idx="11">
                  <c:v>92.8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468992"/>
        <c:axId val="232022592"/>
      </c:barChart>
      <c:lineChart>
        <c:grouping val="standard"/>
        <c:varyColors val="0"/>
        <c:ser>
          <c:idx val="5"/>
          <c:order val="5"/>
          <c:tx>
            <c:v>合計</c:v>
          </c:tx>
          <c:spPr>
            <a:ln w="22225"/>
          </c:spPr>
          <c:cat>
            <c:strRef>
              <c:f>スパークライン挿入セルのコピー!$A$12:$A$23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スパークライン挿入セルのコピー!$L$12:$L$23</c:f>
              <c:numCache>
                <c:formatCode>#,##0.00"kg"</c:formatCode>
                <c:ptCount val="12"/>
                <c:pt idx="0">
                  <c:v>444.0566</c:v>
                </c:pt>
                <c:pt idx="1">
                  <c:v>420.43740000000003</c:v>
                </c:pt>
                <c:pt idx="2">
                  <c:v>429.54860000000002</c:v>
                </c:pt>
                <c:pt idx="3">
                  <c:v>459.19379999999995</c:v>
                </c:pt>
                <c:pt idx="4">
                  <c:v>411.81799999999998</c:v>
                </c:pt>
                <c:pt idx="5">
                  <c:v>261.94400000000002</c:v>
                </c:pt>
                <c:pt idx="6">
                  <c:v>548.41679999999997</c:v>
                </c:pt>
                <c:pt idx="7">
                  <c:v>396.74979999999999</c:v>
                </c:pt>
                <c:pt idx="8">
                  <c:v>719.35820000000001</c:v>
                </c:pt>
                <c:pt idx="9">
                  <c:v>459.02599999999995</c:v>
                </c:pt>
                <c:pt idx="10">
                  <c:v>279.46879999999999</c:v>
                </c:pt>
                <c:pt idx="11">
                  <c:v>329.15499999999997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68992"/>
        <c:axId val="232022592"/>
      </c:lineChart>
      <c:catAx>
        <c:axId val="48468992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crossAx val="232022592"/>
        <c:crosses val="autoZero"/>
        <c:auto val="1"/>
        <c:lblAlgn val="ctr"/>
        <c:lblOffset val="100"/>
        <c:noMultiLvlLbl val="0"/>
      </c:catAx>
      <c:valAx>
        <c:axId val="232022592"/>
        <c:scaling>
          <c:orientation val="minMax"/>
        </c:scaling>
        <c:delete val="0"/>
        <c:axPos val="l"/>
        <c:majorGridlines/>
        <c:numFmt formatCode="#,##0.00&quot;kg&quot;" sourceLinked="1"/>
        <c:majorTickMark val="out"/>
        <c:minorTickMark val="none"/>
        <c:tickLblPos val="nextTo"/>
        <c:crossAx val="48468992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409576</xdr:colOff>
      <xdr:row>2</xdr:row>
      <xdr:rowOff>0</xdr:rowOff>
    </xdr:from>
    <xdr:ext cx="4600575" cy="1023870"/>
    <xdr:sp macro="" textlink="">
      <xdr:nvSpPr>
        <xdr:cNvPr id="2" name="テキスト ボックス 1"/>
        <xdr:cNvSpPr txBox="1"/>
      </xdr:nvSpPr>
      <xdr:spPr>
        <a:xfrm>
          <a:off x="409576" y="523875"/>
          <a:ext cx="4600575" cy="1023870"/>
        </a:xfrm>
        <a:prstGeom prst="rect">
          <a:avLst/>
        </a:prstGeom>
        <a:ln/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lstStyle/>
        <a:p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Excel 2010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の新機能。セルの背景内の小さなグラフ。</a:t>
          </a:r>
          <a:endParaRPr kumimoji="1" lang="en-US" altLang="ja-JP" sz="11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これまでのグラフは、「オブジェクト」</a:t>
          </a:r>
          <a:endParaRPr kumimoji="1" lang="en-US" altLang="ja-JP" sz="11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スパークラインは、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[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折れ線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]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・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[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縦棒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]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・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[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勝敗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]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の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3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種類。</a:t>
          </a:r>
          <a:endParaRPr kumimoji="1" lang="en-US" altLang="ja-JP" sz="11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スパークラインを削除するには、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[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クリア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]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で行う。</a:t>
          </a:r>
        </a:p>
      </xdr:txBody>
    </xdr:sp>
    <xdr:clientData/>
  </xdr:oneCellAnchor>
  <xdr:twoCellAnchor editAs="oneCell">
    <xdr:from>
      <xdr:col>7</xdr:col>
      <xdr:colOff>142875</xdr:colOff>
      <xdr:row>2</xdr:row>
      <xdr:rowOff>66675</xdr:rowOff>
    </xdr:from>
    <xdr:to>
      <xdr:col>8</xdr:col>
      <xdr:colOff>704685</xdr:colOff>
      <xdr:row>5</xdr:row>
      <xdr:rowOff>218967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6875" y="590550"/>
          <a:ext cx="1323810" cy="866667"/>
        </a:xfrm>
        <a:prstGeom prst="rect">
          <a:avLst/>
        </a:prstGeom>
        <a:ln>
          <a:solidFill>
            <a:srgbClr val="E3DED1">
              <a:lumMod val="25000"/>
            </a:srgbClr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6</xdr:row>
      <xdr:rowOff>228601</xdr:rowOff>
    </xdr:from>
    <xdr:to>
      <xdr:col>8</xdr:col>
      <xdr:colOff>0</xdr:colOff>
      <xdr:row>13</xdr:row>
      <xdr:rowOff>0</xdr:rowOff>
    </xdr:to>
    <xdr:sp macro="" textlink="">
      <xdr:nvSpPr>
        <xdr:cNvPr id="2" name="テキスト ボックス 1"/>
        <xdr:cNvSpPr txBox="1"/>
      </xdr:nvSpPr>
      <xdr:spPr>
        <a:xfrm>
          <a:off x="771525" y="1933576"/>
          <a:ext cx="5562600" cy="1438274"/>
        </a:xfrm>
        <a:prstGeom prst="rect">
          <a:avLst/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上記のような年度ごと（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D4,F4,H4,J4,L4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）の推移をスパークラインで表示させるには、</a:t>
          </a:r>
          <a:r>
            <a:rPr kumimoji="1" lang="ja-JP" altLang="en-US" sz="1100">
              <a:solidFill>
                <a:srgbClr val="FF0000"/>
              </a:solidFill>
              <a:latin typeface="Meiryo UI" pitchFamily="50" charset="-128"/>
              <a:ea typeface="Meiryo UI" pitchFamily="50" charset="-128"/>
              <a:cs typeface="Meiryo UI" pitchFamily="50" charset="-128"/>
            </a:rPr>
            <a:t>間の列を非表示にしてから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行います。</a:t>
          </a:r>
          <a:endParaRPr kumimoji="1" lang="en-US" altLang="ja-JP" sz="11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スパークラインは、グラフ作成で行うような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Ctrl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キーを押しながら離れたセルを選択して作成することができません。</a:t>
          </a:r>
          <a:endParaRPr kumimoji="1" lang="en-US" altLang="ja-JP" sz="1100">
            <a:latin typeface="Meiryo UI" pitchFamily="50" charset="-128"/>
            <a:ea typeface="Meiryo UI" pitchFamily="50" charset="-128"/>
            <a:cs typeface="Meiryo UI" pitchFamily="50" charset="-128"/>
          </a:endParaRPr>
        </a:p>
        <a:p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行方向の場合も同なじです。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4</xdr:col>
      <xdr:colOff>600075</xdr:colOff>
      <xdr:row>22</xdr:row>
      <xdr:rowOff>200025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848100"/>
          <a:ext cx="3124200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</xdr:row>
      <xdr:rowOff>180975</xdr:rowOff>
    </xdr:from>
    <xdr:to>
      <xdr:col>9</xdr:col>
      <xdr:colOff>704850</xdr:colOff>
      <xdr:row>21</xdr:row>
      <xdr:rowOff>19050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4267200"/>
          <a:ext cx="2990850" cy="10287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</xdr:row>
      <xdr:rowOff>100013</xdr:rowOff>
    </xdr:from>
    <xdr:to>
      <xdr:col>5</xdr:col>
      <xdr:colOff>576000</xdr:colOff>
      <xdr:row>19</xdr:row>
      <xdr:rowOff>100013</xdr:rowOff>
    </xdr:to>
    <xdr:sp macro="" textlink="">
      <xdr:nvSpPr>
        <xdr:cNvPr id="5" name="右矢印 4"/>
        <xdr:cNvSpPr/>
      </xdr:nvSpPr>
      <xdr:spPr>
        <a:xfrm>
          <a:off x="4048125" y="4662488"/>
          <a:ext cx="576000" cy="238125"/>
        </a:xfrm>
        <a:prstGeom prst="rightArrow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26</xdr:row>
      <xdr:rowOff>38099</xdr:rowOff>
    </xdr:from>
    <xdr:to>
      <xdr:col>9</xdr:col>
      <xdr:colOff>9525</xdr:colOff>
      <xdr:row>42</xdr:row>
      <xdr:rowOff>66675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885824</xdr:colOff>
      <xdr:row>28</xdr:row>
      <xdr:rowOff>228599</xdr:rowOff>
    </xdr:from>
    <xdr:to>
      <xdr:col>8</xdr:col>
      <xdr:colOff>885825</xdr:colOff>
      <xdr:row>45</xdr:row>
      <xdr:rowOff>19050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15</xdr:row>
      <xdr:rowOff>0</xdr:rowOff>
    </xdr:from>
    <xdr:to>
      <xdr:col>6</xdr:col>
      <xdr:colOff>533010</xdr:colOff>
      <xdr:row>22</xdr:row>
      <xdr:rowOff>199792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3619500"/>
          <a:ext cx="3123810" cy="1866667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876300</xdr:colOff>
      <xdr:row>14</xdr:row>
      <xdr:rowOff>76200</xdr:rowOff>
    </xdr:from>
    <xdr:to>
      <xdr:col>11</xdr:col>
      <xdr:colOff>352260</xdr:colOff>
      <xdr:row>17</xdr:row>
      <xdr:rowOff>228492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3457575"/>
          <a:ext cx="1323810" cy="866667"/>
        </a:xfrm>
        <a:prstGeom prst="rect">
          <a:avLst/>
        </a:prstGeom>
        <a:ln>
          <a:solidFill>
            <a:schemeClr val="bg2">
              <a:lumMod val="25000"/>
            </a:schemeClr>
          </a:solidFill>
        </a:ln>
      </xdr:spPr>
    </xdr:pic>
    <xdr:clientData/>
  </xdr:twoCellAnchor>
  <xdr:twoCellAnchor editAs="oneCell">
    <xdr:from>
      <xdr:col>1</xdr:col>
      <xdr:colOff>38100</xdr:colOff>
      <xdr:row>8</xdr:row>
      <xdr:rowOff>38100</xdr:rowOff>
    </xdr:from>
    <xdr:to>
      <xdr:col>11</xdr:col>
      <xdr:colOff>294303</xdr:colOff>
      <xdr:row>13</xdr:row>
      <xdr:rowOff>190332</xdr:rowOff>
    </xdr:to>
    <xdr:grpSp>
      <xdr:nvGrpSpPr>
        <xdr:cNvPr id="10" name="グループ化 9"/>
        <xdr:cNvGrpSpPr/>
      </xdr:nvGrpSpPr>
      <xdr:grpSpPr>
        <a:xfrm>
          <a:off x="495300" y="2352675"/>
          <a:ext cx="7780953" cy="1342857"/>
          <a:chOff x="6105525" y="285750"/>
          <a:chExt cx="7780953" cy="1342857"/>
        </a:xfrm>
      </xdr:grpSpPr>
      <xdr:grpSp>
        <xdr:nvGrpSpPr>
          <xdr:cNvPr id="7" name="グループ化 6"/>
          <xdr:cNvGrpSpPr/>
        </xdr:nvGrpSpPr>
        <xdr:grpSpPr>
          <a:xfrm>
            <a:off x="6105525" y="285750"/>
            <a:ext cx="7780953" cy="1342857"/>
            <a:chOff x="6105525" y="285750"/>
            <a:chExt cx="7780953" cy="1342857"/>
          </a:xfrm>
        </xdr:grpSpPr>
        <xdr:pic>
          <xdr:nvPicPr>
            <xdr:cNvPr id="4" name="図 3"/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105525" y="285750"/>
              <a:ext cx="7780953" cy="1342857"/>
            </a:xfrm>
            <a:prstGeom prst="rect">
              <a:avLst/>
            </a:prstGeom>
          </xdr:spPr>
        </xdr:pic>
        <xdr:sp macro="" textlink="">
          <xdr:nvSpPr>
            <xdr:cNvPr id="5" name="正方形/長方形 4"/>
            <xdr:cNvSpPr/>
          </xdr:nvSpPr>
          <xdr:spPr>
            <a:xfrm>
              <a:off x="7219950" y="447675"/>
              <a:ext cx="561975" cy="323850"/>
            </a:xfrm>
            <a:prstGeom prst="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" name="正方形/長方形 5"/>
            <xdr:cNvSpPr/>
          </xdr:nvSpPr>
          <xdr:spPr>
            <a:xfrm>
              <a:off x="12573000" y="723900"/>
              <a:ext cx="1304925" cy="866775"/>
            </a:xfrm>
            <a:prstGeom prst="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cxnSp macro="">
        <xdr:nvCxnSpPr>
          <xdr:cNvPr id="9" name="直線矢印コネクタ 8"/>
          <xdr:cNvCxnSpPr/>
        </xdr:nvCxnSpPr>
        <xdr:spPr>
          <a:xfrm>
            <a:off x="7505700" y="714375"/>
            <a:ext cx="5305425" cy="657225"/>
          </a:xfrm>
          <a:prstGeom prst="straightConnector1">
            <a:avLst/>
          </a:prstGeom>
          <a:ln w="19050">
            <a:solidFill>
              <a:srgbClr val="FF0000"/>
            </a:solidFill>
            <a:prstDash val="sysDash"/>
            <a:headEnd type="non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8</xdr:row>
      <xdr:rowOff>9525</xdr:rowOff>
    </xdr:from>
    <xdr:to>
      <xdr:col>14</xdr:col>
      <xdr:colOff>332061</xdr:colOff>
      <xdr:row>13</xdr:row>
      <xdr:rowOff>228424</xdr:rowOff>
    </xdr:to>
    <xdr:grpSp>
      <xdr:nvGrpSpPr>
        <xdr:cNvPr id="12" name="グループ化 11"/>
        <xdr:cNvGrpSpPr/>
      </xdr:nvGrpSpPr>
      <xdr:grpSpPr>
        <a:xfrm>
          <a:off x="257175" y="2324100"/>
          <a:ext cx="10514286" cy="1409524"/>
          <a:chOff x="257175" y="2819400"/>
          <a:chExt cx="10514286" cy="1409524"/>
        </a:xfrm>
      </xdr:grpSpPr>
      <xdr:pic>
        <xdr:nvPicPr>
          <xdr:cNvPr id="10" name="図 9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57175" y="2819400"/>
            <a:ext cx="10514286" cy="1409524"/>
          </a:xfrm>
          <a:prstGeom prst="rect">
            <a:avLst/>
          </a:prstGeom>
        </xdr:spPr>
      </xdr:pic>
      <xdr:sp macro="" textlink="">
        <xdr:nvSpPr>
          <xdr:cNvPr id="11" name="正方形/長方形 10"/>
          <xdr:cNvSpPr/>
        </xdr:nvSpPr>
        <xdr:spPr>
          <a:xfrm>
            <a:off x="2247900" y="3333750"/>
            <a:ext cx="1571625" cy="8763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11</xdr:col>
      <xdr:colOff>85726</xdr:colOff>
      <xdr:row>15</xdr:row>
      <xdr:rowOff>209550</xdr:rowOff>
    </xdr:from>
    <xdr:to>
      <xdr:col>14</xdr:col>
      <xdr:colOff>13801</xdr:colOff>
      <xdr:row>18</xdr:row>
      <xdr:rowOff>104775</xdr:rowOff>
    </xdr:to>
    <xdr:sp macro="" textlink="">
      <xdr:nvSpPr>
        <xdr:cNvPr id="2" name="四角形吹き出し 1"/>
        <xdr:cNvSpPr/>
      </xdr:nvSpPr>
      <xdr:spPr>
        <a:xfrm>
          <a:off x="8077201" y="4191000"/>
          <a:ext cx="2376000" cy="609600"/>
        </a:xfrm>
        <a:prstGeom prst="wedgeRectCallout">
          <a:avLst>
            <a:gd name="adj1" fmla="val 27630"/>
            <a:gd name="adj2" fmla="val -135938"/>
          </a:avLst>
        </a:prstGeom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挿入したスパークラインを削除するには、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[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クリア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]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で行います。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8</xdr:row>
      <xdr:rowOff>57150</xdr:rowOff>
    </xdr:from>
    <xdr:to>
      <xdr:col>14</xdr:col>
      <xdr:colOff>208236</xdr:colOff>
      <xdr:row>14</xdr:row>
      <xdr:rowOff>37924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2238375"/>
          <a:ext cx="10514286" cy="140952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10</xdr:row>
      <xdr:rowOff>95250</xdr:rowOff>
    </xdr:from>
    <xdr:to>
      <xdr:col>14</xdr:col>
      <xdr:colOff>169950</xdr:colOff>
      <xdr:row>14</xdr:row>
      <xdr:rowOff>19050</xdr:rowOff>
    </xdr:to>
    <xdr:sp macro="" textlink="">
      <xdr:nvSpPr>
        <xdr:cNvPr id="3" name="正方形/長方形 2"/>
        <xdr:cNvSpPr/>
      </xdr:nvSpPr>
      <xdr:spPr>
        <a:xfrm>
          <a:off x="9267825" y="2886075"/>
          <a:ext cx="1332000" cy="8763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495300</xdr:colOff>
      <xdr:row>14</xdr:row>
      <xdr:rowOff>171450</xdr:rowOff>
    </xdr:from>
    <xdr:to>
      <xdr:col>14</xdr:col>
      <xdr:colOff>190500</xdr:colOff>
      <xdr:row>27</xdr:row>
      <xdr:rowOff>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0" y="3914775"/>
          <a:ext cx="2143125" cy="2924175"/>
        </a:xfrm>
        <a:prstGeom prst="rect">
          <a:avLst/>
        </a:prstGeom>
      </xdr:spPr>
    </xdr:pic>
    <xdr:clientData/>
  </xdr:twoCellAnchor>
  <xdr:twoCellAnchor>
    <xdr:from>
      <xdr:col>12</xdr:col>
      <xdr:colOff>628650</xdr:colOff>
      <xdr:row>12</xdr:row>
      <xdr:rowOff>209550</xdr:rowOff>
    </xdr:from>
    <xdr:to>
      <xdr:col>12</xdr:col>
      <xdr:colOff>628650</xdr:colOff>
      <xdr:row>14</xdr:row>
      <xdr:rowOff>171450</xdr:rowOff>
    </xdr:to>
    <xdr:cxnSp macro="">
      <xdr:nvCxnSpPr>
        <xdr:cNvPr id="6" name="直線矢印コネクタ 5"/>
        <xdr:cNvCxnSpPr>
          <a:endCxn id="4" idx="0"/>
        </xdr:cNvCxnSpPr>
      </xdr:nvCxnSpPr>
      <xdr:spPr>
        <a:xfrm>
          <a:off x="9534525" y="3476625"/>
          <a:ext cx="0" cy="438150"/>
        </a:xfrm>
        <a:prstGeom prst="straightConnector1">
          <a:avLst/>
        </a:prstGeom>
        <a:ln w="19050">
          <a:solidFill>
            <a:srgbClr val="FF0000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504825</xdr:colOff>
      <xdr:row>17</xdr:row>
      <xdr:rowOff>142875</xdr:rowOff>
    </xdr:from>
    <xdr:to>
      <xdr:col>14</xdr:col>
      <xdr:colOff>180975</xdr:colOff>
      <xdr:row>18</xdr:row>
      <xdr:rowOff>171450</xdr:rowOff>
    </xdr:to>
    <xdr:sp macro="" textlink="">
      <xdr:nvSpPr>
        <xdr:cNvPr id="9" name="正方形/長方形 8"/>
        <xdr:cNvSpPr/>
      </xdr:nvSpPr>
      <xdr:spPr>
        <a:xfrm>
          <a:off x="8486775" y="4600575"/>
          <a:ext cx="2124075" cy="2667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8</xdr:row>
      <xdr:rowOff>57150</xdr:rowOff>
    </xdr:from>
    <xdr:to>
      <xdr:col>14</xdr:col>
      <xdr:colOff>208236</xdr:colOff>
      <xdr:row>14</xdr:row>
      <xdr:rowOff>37924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2371725"/>
          <a:ext cx="10514286" cy="1409524"/>
        </a:xfrm>
        <a:prstGeom prst="rect">
          <a:avLst/>
        </a:prstGeom>
      </xdr:spPr>
    </xdr:pic>
    <xdr:clientData/>
  </xdr:twoCellAnchor>
  <xdr:twoCellAnchor>
    <xdr:from>
      <xdr:col>12</xdr:col>
      <xdr:colOff>361950</xdr:colOff>
      <xdr:row>10</xdr:row>
      <xdr:rowOff>95250</xdr:rowOff>
    </xdr:from>
    <xdr:to>
      <xdr:col>14</xdr:col>
      <xdr:colOff>169950</xdr:colOff>
      <xdr:row>14</xdr:row>
      <xdr:rowOff>19050</xdr:rowOff>
    </xdr:to>
    <xdr:sp macro="" textlink="">
      <xdr:nvSpPr>
        <xdr:cNvPr id="3" name="正方形/長方形 2"/>
        <xdr:cNvSpPr/>
      </xdr:nvSpPr>
      <xdr:spPr>
        <a:xfrm>
          <a:off x="9267825" y="2886075"/>
          <a:ext cx="1332000" cy="8763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504825</xdr:colOff>
      <xdr:row>14</xdr:row>
      <xdr:rowOff>171450</xdr:rowOff>
    </xdr:from>
    <xdr:to>
      <xdr:col>14</xdr:col>
      <xdr:colOff>200025</xdr:colOff>
      <xdr:row>27</xdr:row>
      <xdr:rowOff>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6775" y="3914775"/>
          <a:ext cx="2143125" cy="2924175"/>
        </a:xfrm>
        <a:prstGeom prst="rect">
          <a:avLst/>
        </a:prstGeom>
      </xdr:spPr>
    </xdr:pic>
    <xdr:clientData/>
  </xdr:twoCellAnchor>
  <xdr:twoCellAnchor>
    <xdr:from>
      <xdr:col>12</xdr:col>
      <xdr:colOff>638175</xdr:colOff>
      <xdr:row>12</xdr:row>
      <xdr:rowOff>209550</xdr:rowOff>
    </xdr:from>
    <xdr:to>
      <xdr:col>12</xdr:col>
      <xdr:colOff>638175</xdr:colOff>
      <xdr:row>14</xdr:row>
      <xdr:rowOff>171450</xdr:rowOff>
    </xdr:to>
    <xdr:cxnSp macro="">
      <xdr:nvCxnSpPr>
        <xdr:cNvPr id="5" name="直線矢印コネクタ 4"/>
        <xdr:cNvCxnSpPr>
          <a:endCxn id="4" idx="0"/>
        </xdr:cNvCxnSpPr>
      </xdr:nvCxnSpPr>
      <xdr:spPr>
        <a:xfrm>
          <a:off x="9544050" y="3476625"/>
          <a:ext cx="0" cy="438150"/>
        </a:xfrm>
        <a:prstGeom prst="straightConnector1">
          <a:avLst/>
        </a:prstGeom>
        <a:ln w="19050">
          <a:solidFill>
            <a:srgbClr val="FF0000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504825</xdr:colOff>
      <xdr:row>17</xdr:row>
      <xdr:rowOff>142875</xdr:rowOff>
    </xdr:from>
    <xdr:to>
      <xdr:col>14</xdr:col>
      <xdr:colOff>180975</xdr:colOff>
      <xdr:row>19</xdr:row>
      <xdr:rowOff>152400</xdr:rowOff>
    </xdr:to>
    <xdr:sp macro="" textlink="">
      <xdr:nvSpPr>
        <xdr:cNvPr id="6" name="正方形/長方形 5"/>
        <xdr:cNvSpPr/>
      </xdr:nvSpPr>
      <xdr:spPr>
        <a:xfrm>
          <a:off x="8486775" y="4600575"/>
          <a:ext cx="2124075" cy="4857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</xdr:colOff>
      <xdr:row>16</xdr:row>
      <xdr:rowOff>228600</xdr:rowOff>
    </xdr:from>
    <xdr:to>
      <xdr:col>14</xdr:col>
      <xdr:colOff>95250</xdr:colOff>
      <xdr:row>29</xdr:row>
      <xdr:rowOff>57150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5086350"/>
          <a:ext cx="2143125" cy="2924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</xdr:colOff>
      <xdr:row>14</xdr:row>
      <xdr:rowOff>228600</xdr:rowOff>
    </xdr:from>
    <xdr:to>
      <xdr:col>14</xdr:col>
      <xdr:colOff>95250</xdr:colOff>
      <xdr:row>27</xdr:row>
      <xdr:rowOff>57150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300" y="5086350"/>
          <a:ext cx="2143125" cy="29241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11</xdr:col>
      <xdr:colOff>371475</xdr:colOff>
      <xdr:row>26</xdr:row>
      <xdr:rowOff>200025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4619625"/>
          <a:ext cx="9153525" cy="2105025"/>
        </a:xfrm>
        <a:prstGeom prst="rect">
          <a:avLst/>
        </a:prstGeom>
      </xdr:spPr>
    </xdr:pic>
    <xdr:clientData/>
  </xdr:twoCellAnchor>
  <xdr:twoCellAnchor editAs="oneCell">
    <xdr:from>
      <xdr:col>12</xdr:col>
      <xdr:colOff>628650</xdr:colOff>
      <xdr:row>18</xdr:row>
      <xdr:rowOff>28575</xdr:rowOff>
    </xdr:from>
    <xdr:to>
      <xdr:col>14</xdr:col>
      <xdr:colOff>361950</xdr:colOff>
      <xdr:row>23</xdr:row>
      <xdr:rowOff>190500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350" y="4648200"/>
          <a:ext cx="2771775" cy="13525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38100</xdr:rowOff>
    </xdr:from>
    <xdr:to>
      <xdr:col>13</xdr:col>
      <xdr:colOff>371475</xdr:colOff>
      <xdr:row>26</xdr:row>
      <xdr:rowOff>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5133975"/>
          <a:ext cx="9153525" cy="2105025"/>
        </a:xfrm>
        <a:prstGeom prst="rect">
          <a:avLst/>
        </a:prstGeom>
      </xdr:spPr>
    </xdr:pic>
    <xdr:clientData/>
  </xdr:twoCellAnchor>
  <xdr:twoCellAnchor editAs="oneCell">
    <xdr:from>
      <xdr:col>13</xdr:col>
      <xdr:colOff>1171575</xdr:colOff>
      <xdr:row>15</xdr:row>
      <xdr:rowOff>38100</xdr:rowOff>
    </xdr:from>
    <xdr:to>
      <xdr:col>14</xdr:col>
      <xdr:colOff>1847850</xdr:colOff>
      <xdr:row>20</xdr:row>
      <xdr:rowOff>200025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5334000"/>
          <a:ext cx="2771775" cy="1352550"/>
        </a:xfrm>
        <a:prstGeom prst="rect">
          <a:avLst/>
        </a:prstGeom>
      </xdr:spPr>
    </xdr:pic>
    <xdr:clientData/>
  </xdr:twoCellAnchor>
  <xdr:oneCellAnchor>
    <xdr:from>
      <xdr:col>13</xdr:col>
      <xdr:colOff>1219200</xdr:colOff>
      <xdr:row>21</xdr:row>
      <xdr:rowOff>95250</xdr:rowOff>
    </xdr:from>
    <xdr:ext cx="2524125" cy="292452"/>
    <xdr:sp macro="" textlink="">
      <xdr:nvSpPr>
        <xdr:cNvPr id="4" name="線吹き出し 1 (枠付き) 3"/>
        <xdr:cNvSpPr/>
      </xdr:nvSpPr>
      <xdr:spPr>
        <a:xfrm>
          <a:off x="10448925" y="6143625"/>
          <a:ext cx="2524125" cy="292452"/>
        </a:xfrm>
        <a:prstGeom prst="borderCallout1">
          <a:avLst>
            <a:gd name="adj1" fmla="val -792"/>
            <a:gd name="adj2" fmla="val 6385"/>
            <a:gd name="adj3" fmla="val -190396"/>
            <a:gd name="adj4" fmla="val 6573"/>
          </a:avLst>
        </a:prstGeom>
        <a:ln w="28575">
          <a:solidFill>
            <a:srgbClr val="FF0000"/>
          </a:solidFill>
          <a:headEnd type="none" w="med" len="med"/>
          <a:tailEnd type="triangl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overflow" horzOverflow="overflow" rtlCol="0" anchor="t">
          <a:spAutoFit/>
        </a:bodyPr>
        <a:lstStyle/>
        <a:p>
          <a:pPr algn="l"/>
          <a:r>
            <a:rPr kumimoji="1" lang="en-US" altLang="ja-JP" sz="1200"/>
            <a:t>N</a:t>
          </a:r>
          <a:r>
            <a:rPr kumimoji="1" lang="ja-JP" altLang="en-US" sz="1200"/>
            <a:t>列チェックオフ。</a:t>
          </a:r>
          <a:r>
            <a:rPr kumimoji="1" lang="en-US" altLang="ja-JP" sz="1200"/>
            <a:t>O</a:t>
          </a:r>
          <a:r>
            <a:rPr kumimoji="1" lang="ja-JP" altLang="en-US" sz="1200"/>
            <a:t>列チェックオン</a:t>
          </a:r>
        </a:p>
      </xdr:txBody>
    </xdr:sp>
    <xdr:clientData/>
  </xdr:oneCellAnchor>
  <xdr:twoCellAnchor>
    <xdr:from>
      <xdr:col>8</xdr:col>
      <xdr:colOff>476250</xdr:colOff>
      <xdr:row>13</xdr:row>
      <xdr:rowOff>57150</xdr:rowOff>
    </xdr:from>
    <xdr:to>
      <xdr:col>13</xdr:col>
      <xdr:colOff>314325</xdr:colOff>
      <xdr:row>16</xdr:row>
      <xdr:rowOff>161925</xdr:rowOff>
    </xdr:to>
    <xdr:sp macro="" textlink="">
      <xdr:nvSpPr>
        <xdr:cNvPr id="5" name="上矢印 4"/>
        <xdr:cNvSpPr/>
      </xdr:nvSpPr>
      <xdr:spPr>
        <a:xfrm>
          <a:off x="7048500" y="4000500"/>
          <a:ext cx="2495550" cy="1019175"/>
        </a:xfrm>
        <a:prstGeom prst="upArrow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列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K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から列</a:t>
          </a:r>
          <a:r>
            <a:rPr kumimoji="1" lang="en-US" altLang="ja-JP" sz="1100">
              <a:latin typeface="Meiryo UI" pitchFamily="50" charset="-128"/>
              <a:ea typeface="Meiryo UI" pitchFamily="50" charset="-128"/>
              <a:cs typeface="Meiryo UI" pitchFamily="50" charset="-128"/>
            </a:rPr>
            <a:t>L</a:t>
          </a:r>
          <a:r>
            <a:rPr kumimoji="1" lang="ja-JP" altLang="en-US" sz="1100">
              <a:latin typeface="Meiryo UI" pitchFamily="50" charset="-128"/>
              <a:ea typeface="Meiryo UI" pitchFamily="50" charset="-128"/>
              <a:cs typeface="Meiryo UI" pitchFamily="50" charset="-128"/>
            </a:rPr>
            <a:t>は非表示になっています。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_&#20250;&#35336;&#12539;&#31246;&#37329;/2011&#24180;&#24230;/2011&#38651;&#27671;&#12398;&#20351;&#29992;&#37327;&#12392;&#26009;&#3732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一覧"/>
      <sheetName val="2010一覧"/>
      <sheetName val="2009一覧"/>
      <sheetName val="2008一覧"/>
      <sheetName val="2007一覧"/>
      <sheetName val="200810電気料金"/>
      <sheetName val="Sheet1"/>
    </sheetNames>
    <sheetDataSet>
      <sheetData sheetId="0" refreshError="1"/>
      <sheetData sheetId="1">
        <row r="5">
          <cell r="G5">
            <v>671</v>
          </cell>
        </row>
      </sheetData>
      <sheetData sheetId="2" refreshError="1"/>
      <sheetData sheetId="3" refreshError="1"/>
      <sheetData sheetId="4">
        <row r="19">
          <cell r="I19">
            <v>6896</v>
          </cell>
          <cell r="J19">
            <v>7502</v>
          </cell>
          <cell r="M19">
            <v>8351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シック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tabSelected="1" workbookViewId="0"/>
  </sheetViews>
  <sheetFormatPr defaultRowHeight="18.75" x14ac:dyDescent="0.45"/>
  <cols>
    <col min="1" max="1" width="5.21875" customWidth="1"/>
    <col min="14" max="16" width="17.88671875" customWidth="1"/>
  </cols>
  <sheetData>
    <row r="1" spans="1:17" ht="22.5" x14ac:dyDescent="0.45">
      <c r="A1" s="34" t="s">
        <v>35</v>
      </c>
    </row>
    <row r="6" spans="1:17" x14ac:dyDescent="0.45">
      <c r="Q6" s="35" t="s">
        <v>38</v>
      </c>
    </row>
    <row r="7" spans="1:17" x14ac:dyDescent="0.45">
      <c r="Q7" s="36">
        <f>AVERAGE(B10:M10)</f>
        <v>247.73958333333334</v>
      </c>
    </row>
    <row r="9" spans="1:17" x14ac:dyDescent="0.45">
      <c r="B9" s="35">
        <v>1</v>
      </c>
      <c r="C9" s="35">
        <v>2</v>
      </c>
      <c r="D9" s="35">
        <v>3</v>
      </c>
      <c r="E9" s="35">
        <v>4</v>
      </c>
      <c r="F9" s="35">
        <v>5</v>
      </c>
      <c r="G9" s="35">
        <v>6</v>
      </c>
      <c r="H9" s="35">
        <v>7</v>
      </c>
      <c r="I9" s="35">
        <v>8</v>
      </c>
      <c r="J9" s="35">
        <v>9</v>
      </c>
      <c r="K9" s="35">
        <v>10</v>
      </c>
      <c r="L9" s="35">
        <v>11</v>
      </c>
      <c r="M9" s="35">
        <v>12</v>
      </c>
      <c r="N9" s="35" t="s">
        <v>34</v>
      </c>
      <c r="O9" s="35" t="s">
        <v>36</v>
      </c>
      <c r="P9" s="35" t="s">
        <v>37</v>
      </c>
    </row>
    <row r="10" spans="1:17" ht="39" customHeight="1" x14ac:dyDescent="0.45">
      <c r="B10" s="36">
        <v>285.17500000000001</v>
      </c>
      <c r="C10" s="36">
        <v>243.52500000000001</v>
      </c>
      <c r="D10" s="36">
        <v>230.77500000000001</v>
      </c>
      <c r="E10" s="36">
        <v>236.72499999999999</v>
      </c>
      <c r="F10" s="36">
        <v>216.75</v>
      </c>
      <c r="G10" s="36">
        <v>170.85</v>
      </c>
      <c r="H10" s="36">
        <v>216.75</v>
      </c>
      <c r="I10" s="36">
        <v>319.17500000000001</v>
      </c>
      <c r="J10" s="36">
        <v>414.375</v>
      </c>
      <c r="K10" s="36">
        <v>250.75</v>
      </c>
      <c r="L10" s="36">
        <v>192.1</v>
      </c>
      <c r="M10" s="36">
        <v>195.92499999999998</v>
      </c>
      <c r="N10" s="26" t="s">
        <v>34</v>
      </c>
    </row>
    <row r="11" spans="1:17" ht="37.5" customHeight="1" x14ac:dyDescent="0.45">
      <c r="B11" s="36">
        <f>B10-$Q$7</f>
        <v>37.435416666666669</v>
      </c>
      <c r="C11" s="36">
        <f t="shared" ref="C11:M11" si="0">C10-$Q$7</f>
        <v>-4.2145833333333371</v>
      </c>
      <c r="D11" s="36">
        <f t="shared" si="0"/>
        <v>-16.964583333333337</v>
      </c>
      <c r="E11" s="36">
        <f t="shared" si="0"/>
        <v>-11.014583333333348</v>
      </c>
      <c r="F11" s="36">
        <f t="shared" si="0"/>
        <v>-30.989583333333343</v>
      </c>
      <c r="G11" s="36">
        <f t="shared" si="0"/>
        <v>-76.889583333333348</v>
      </c>
      <c r="H11" s="36">
        <f t="shared" si="0"/>
        <v>-30.989583333333343</v>
      </c>
      <c r="I11" s="36">
        <f t="shared" si="0"/>
        <v>71.435416666666669</v>
      </c>
      <c r="J11" s="36">
        <f t="shared" si="0"/>
        <v>166.63541666666666</v>
      </c>
      <c r="K11" s="36">
        <f t="shared" si="0"/>
        <v>3.0104166666666572</v>
      </c>
      <c r="L11" s="36">
        <f t="shared" si="0"/>
        <v>-55.639583333333348</v>
      </c>
      <c r="M11" s="36">
        <f t="shared" si="0"/>
        <v>-51.81458333333336</v>
      </c>
    </row>
    <row r="12" spans="1:17" x14ac:dyDescent="0.45"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17" x14ac:dyDescent="0.45">
      <c r="A13">
        <v>1</v>
      </c>
      <c r="B13" s="36">
        <v>285.17500000000001</v>
      </c>
    </row>
    <row r="14" spans="1:17" x14ac:dyDescent="0.45">
      <c r="A14">
        <v>2</v>
      </c>
      <c r="B14" s="36">
        <v>243.52500000000001</v>
      </c>
    </row>
    <row r="15" spans="1:17" x14ac:dyDescent="0.45">
      <c r="A15">
        <v>3</v>
      </c>
      <c r="B15" s="36">
        <v>230.77500000000001</v>
      </c>
    </row>
    <row r="16" spans="1:17" x14ac:dyDescent="0.45">
      <c r="A16">
        <v>4</v>
      </c>
      <c r="B16" s="36">
        <v>236.72499999999999</v>
      </c>
    </row>
    <row r="17" spans="1:2" x14ac:dyDescent="0.45">
      <c r="A17">
        <v>5</v>
      </c>
      <c r="B17" s="36">
        <v>216.75</v>
      </c>
    </row>
    <row r="18" spans="1:2" x14ac:dyDescent="0.45">
      <c r="A18">
        <v>6</v>
      </c>
      <c r="B18" s="36">
        <v>170.85</v>
      </c>
    </row>
    <row r="19" spans="1:2" x14ac:dyDescent="0.45">
      <c r="A19">
        <v>7</v>
      </c>
      <c r="B19" s="36">
        <v>216.75</v>
      </c>
    </row>
    <row r="20" spans="1:2" x14ac:dyDescent="0.45">
      <c r="A20">
        <v>8</v>
      </c>
      <c r="B20" s="36">
        <v>319.17500000000001</v>
      </c>
    </row>
    <row r="21" spans="1:2" x14ac:dyDescent="0.45">
      <c r="A21">
        <v>9</v>
      </c>
      <c r="B21" s="36">
        <v>414.375</v>
      </c>
    </row>
    <row r="22" spans="1:2" x14ac:dyDescent="0.45">
      <c r="A22">
        <v>10</v>
      </c>
      <c r="B22" s="36">
        <v>250.75</v>
      </c>
    </row>
    <row r="23" spans="1:2" x14ac:dyDescent="0.45">
      <c r="A23">
        <v>11</v>
      </c>
      <c r="B23" s="36">
        <v>192.1</v>
      </c>
    </row>
    <row r="24" spans="1:2" x14ac:dyDescent="0.45">
      <c r="A24">
        <v>12</v>
      </c>
      <c r="B24" s="36">
        <v>195.92499999999998</v>
      </c>
    </row>
    <row r="25" spans="1:2" ht="52.5" customHeight="1" x14ac:dyDescent="0.45"/>
    <row r="26" spans="1:2" ht="45" customHeight="1" x14ac:dyDescent="0.45"/>
  </sheetData>
  <phoneticPr fontId="5"/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500" manualMin="0" displayEmptyCellsAs="gap" high="1" low="1" minAxisType="custom" maxAxisType="custom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スパークラインとは!B13:B24</xm:f>
              <xm:sqref>B25</xm:sqref>
            </x14:sparkline>
          </x14:sparklines>
        </x14:sparklineGroup>
        <x14:sparklineGroup displayEmptyCellsAs="gap" displayXAxis="1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スパークラインとは!B10:M10</xm:f>
              <xm:sqref>N10</xm:sqref>
            </x14:sparkline>
          </x14:sparklines>
        </x14:sparklineGroup>
        <x14:sparklineGroup type="column" displayEmptyCellsAs="gap" displayXAxis="1">
          <x14:colorSeries theme="6" tint="0.39997558519241921"/>
          <x14:colorNegative theme="0" tint="-0.499984740745262"/>
          <x14:colorAxis rgb="FF000000"/>
          <x14:colorMarkers theme="6" tint="0.79998168889431442"/>
          <x14:colorFirst theme="6" tint="-0.249977111117893"/>
          <x14:colorLast theme="6" tint="-0.249977111117893"/>
          <x14:colorHigh theme="6" tint="-0.499984740745262"/>
          <x14:colorLow theme="6" tint="-0.499984740745262"/>
          <x14:sparklines>
            <x14:sparkline>
              <xm:f>スパークラインとは!B10:M10</xm:f>
              <xm:sqref>O10</xm:sqref>
            </x14:sparkline>
          </x14:sparklines>
        </x14:sparklineGroup>
        <x14:sparklineGroup type="column" displayEmptyCellsAs="gap">
          <x14:colorSeries theme="6" tint="0.39997558519241921"/>
          <x14:colorNegative theme="0" tint="-0.499984740745262"/>
          <x14:colorAxis rgb="FF000000"/>
          <x14:colorMarkers theme="6" tint="0.79998168889431442"/>
          <x14:colorFirst theme="6" tint="-0.249977111117893"/>
          <x14:colorLast theme="6" tint="-0.249977111117893"/>
          <x14:colorHigh theme="6" tint="-0.499984740745262"/>
          <x14:colorLow theme="6" tint="-0.499984740745262"/>
          <x14:sparklines>
            <x14:sparkline>
              <xm:f>スパークラインとは!B13:B24</xm:f>
              <xm:sqref>B26</xm:sqref>
            </x14:sparkline>
          </x14:sparklines>
        </x14:sparklineGroup>
        <x14:sparklineGroup type="stacked" displayEmptyCellsAs="gap" negative="1" displayXAxis="1">
          <x14:colorSeries rgb="FF32323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スパークラインとは!B10:M10</xm:f>
              <xm:sqref>P10</xm:sqref>
            </x14:sparkline>
          </x14:sparklines>
        </x14:sparklineGroup>
        <x14:sparklineGroup displayEmptyCellsAs="gap" displayXAxis="1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スパークラインとは!B11:M11</xm:f>
              <xm:sqref>N11</xm:sqref>
            </x14:sparkline>
          </x14:sparklines>
        </x14:sparklineGroup>
        <x14:sparklineGroup type="column" displayEmptyCellsAs="gap" displayXAxis="1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スパークラインとは!B11:M11</xm:f>
              <xm:sqref>O11</xm:sqref>
            </x14:sparkline>
          </x14:sparklines>
        </x14:sparklineGroup>
        <x14:sparklineGroup type="stacked" displayEmptyCellsAs="gap" negative="1" displayXAxis="1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スパークラインとは!B11:M11</xm:f>
              <xm:sqref>P11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"/>
  <sheetViews>
    <sheetView workbookViewId="0"/>
  </sheetViews>
  <sheetFormatPr defaultRowHeight="18.75" x14ac:dyDescent="0.45"/>
  <cols>
    <col min="3" max="3" width="11.6640625" bestFit="1" customWidth="1"/>
    <col min="5" max="5" width="8.88671875" customWidth="1"/>
    <col min="7" max="7" width="8.88671875" customWidth="1"/>
    <col min="9" max="9" width="8.88671875" customWidth="1"/>
    <col min="11" max="11" width="8.88671875" customWidth="1"/>
    <col min="13" max="13" width="17.6640625" customWidth="1"/>
  </cols>
  <sheetData>
    <row r="1" spans="1:13" ht="22.5" x14ac:dyDescent="0.45">
      <c r="A1" s="34" t="s">
        <v>67</v>
      </c>
    </row>
    <row r="3" spans="1:13" x14ac:dyDescent="0.4">
      <c r="B3" s="33" t="s">
        <v>66</v>
      </c>
      <c r="C3" s="33" t="s">
        <v>31</v>
      </c>
      <c r="D3" s="33">
        <v>2010</v>
      </c>
      <c r="E3" s="33" t="s">
        <v>32</v>
      </c>
      <c r="F3" s="33">
        <v>2009</v>
      </c>
      <c r="G3" s="33" t="s">
        <v>32</v>
      </c>
      <c r="H3" s="33">
        <v>2008</v>
      </c>
      <c r="I3" s="33" t="s">
        <v>32</v>
      </c>
      <c r="J3" s="33">
        <v>2007</v>
      </c>
      <c r="K3" s="33" t="s">
        <v>32</v>
      </c>
      <c r="L3" s="33">
        <v>2006</v>
      </c>
      <c r="M3" s="35" t="s">
        <v>69</v>
      </c>
    </row>
    <row r="4" spans="1:13" ht="36.75" customHeight="1" x14ac:dyDescent="0.45">
      <c r="B4" s="48" t="s">
        <v>59</v>
      </c>
      <c r="C4" s="48" t="s">
        <v>68</v>
      </c>
      <c r="D4" s="52">
        <v>671</v>
      </c>
      <c r="E4" s="51">
        <f>D4/F4</f>
        <v>1.1689895470383276</v>
      </c>
      <c r="F4" s="53">
        <v>574</v>
      </c>
      <c r="G4" s="51">
        <f>F4/H4</f>
        <v>0.9140127388535032</v>
      </c>
      <c r="H4" s="52">
        <v>628</v>
      </c>
      <c r="I4" s="51">
        <f>H4/J4</f>
        <v>1.080895008605852</v>
      </c>
      <c r="J4" s="52">
        <v>581</v>
      </c>
      <c r="K4" s="51">
        <f t="shared" ref="K4" si="0">J4/L4</f>
        <v>0.82645803698435283</v>
      </c>
      <c r="L4" s="52">
        <v>703</v>
      </c>
    </row>
  </sheetData>
  <phoneticPr fontId="5"/>
  <dataValidations count="1">
    <dataValidation imeMode="off" allowBlank="1" showInputMessage="1" showErrorMessage="1" sqref="L4"/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6"/>
  <sheetViews>
    <sheetView workbookViewId="0"/>
  </sheetViews>
  <sheetFormatPr defaultRowHeight="18.75" x14ac:dyDescent="0.45"/>
  <cols>
    <col min="1" max="10" width="10.5546875" customWidth="1"/>
    <col min="11" max="11" width="10.5546875" bestFit="1" customWidth="1"/>
    <col min="12" max="12" width="12.21875" bestFit="1" customWidth="1"/>
  </cols>
  <sheetData>
    <row r="1" spans="1:22" ht="22.5" x14ac:dyDescent="0.45">
      <c r="A1" s="1" t="s">
        <v>0</v>
      </c>
    </row>
    <row r="2" spans="1:22" x14ac:dyDescent="0.45">
      <c r="G2" s="2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58">
        <v>39630</v>
      </c>
      <c r="V2" s="58"/>
    </row>
    <row r="3" spans="1:22" x14ac:dyDescent="0.45">
      <c r="B3" s="59" t="s">
        <v>1</v>
      </c>
      <c r="C3" s="60"/>
      <c r="D3" s="3" t="s">
        <v>2</v>
      </c>
      <c r="E3" s="4" t="s">
        <v>3</v>
      </c>
      <c r="F3" s="2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6" t="s">
        <v>4</v>
      </c>
      <c r="V3" s="4" t="s">
        <v>5</v>
      </c>
    </row>
    <row r="4" spans="1:22" x14ac:dyDescent="0.45">
      <c r="B4" s="55" t="s">
        <v>6</v>
      </c>
      <c r="C4" s="56"/>
      <c r="D4" s="7" t="s">
        <v>7</v>
      </c>
      <c r="E4" s="8">
        <v>0.42499999999999999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2" ht="20.25" x14ac:dyDescent="0.45">
      <c r="B5" s="55" t="s">
        <v>8</v>
      </c>
      <c r="C5" s="56"/>
      <c r="D5" s="7" t="s">
        <v>9</v>
      </c>
      <c r="E5" s="8">
        <v>2.2799999999999998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2" ht="20.25" x14ac:dyDescent="0.45">
      <c r="B6" s="55" t="s">
        <v>10</v>
      </c>
      <c r="C6" s="56"/>
      <c r="D6" s="7" t="s">
        <v>9</v>
      </c>
      <c r="E6" s="8">
        <v>6.22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2" x14ac:dyDescent="0.45">
      <c r="B7" s="55" t="s">
        <v>11</v>
      </c>
      <c r="C7" s="56"/>
      <c r="D7" s="7" t="s">
        <v>12</v>
      </c>
      <c r="E7" s="8">
        <v>2.4900000000000002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2" x14ac:dyDescent="0.45">
      <c r="B8" s="55" t="s">
        <v>13</v>
      </c>
      <c r="C8" s="56"/>
      <c r="D8" s="7" t="s">
        <v>12</v>
      </c>
      <c r="E8" s="8">
        <v>2.3199999999999998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2" x14ac:dyDescent="0.45">
      <c r="D9" s="9"/>
      <c r="E9" s="10"/>
      <c r="F9" s="10"/>
      <c r="G9" s="1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2" x14ac:dyDescent="0.45">
      <c r="B10" s="57" t="s">
        <v>6</v>
      </c>
      <c r="C10" s="57"/>
      <c r="D10" s="57" t="s">
        <v>8</v>
      </c>
      <c r="E10" s="57"/>
      <c r="F10" s="57" t="s">
        <v>14</v>
      </c>
      <c r="G10" s="57"/>
      <c r="H10" s="57" t="s">
        <v>11</v>
      </c>
      <c r="I10" s="57"/>
      <c r="J10" s="57" t="s">
        <v>13</v>
      </c>
      <c r="K10" s="57"/>
      <c r="L10" s="11" t="s">
        <v>15</v>
      </c>
    </row>
    <row r="11" spans="1:22" x14ac:dyDescent="0.45">
      <c r="A11" s="12" t="s">
        <v>16</v>
      </c>
      <c r="B11" s="4" t="s">
        <v>4</v>
      </c>
      <c r="C11" s="4" t="s">
        <v>5</v>
      </c>
      <c r="D11" s="4" t="s">
        <v>4</v>
      </c>
      <c r="E11" s="4" t="s">
        <v>5</v>
      </c>
      <c r="F11" s="4" t="s">
        <v>4</v>
      </c>
      <c r="G11" s="4" t="s">
        <v>5</v>
      </c>
      <c r="H11" s="4" t="s">
        <v>4</v>
      </c>
      <c r="I11" s="4" t="s">
        <v>5</v>
      </c>
      <c r="J11" s="4" t="s">
        <v>4</v>
      </c>
      <c r="K11" s="4" t="s">
        <v>5</v>
      </c>
      <c r="L11" s="11" t="s">
        <v>17</v>
      </c>
    </row>
    <row r="12" spans="1:22" x14ac:dyDescent="0.45">
      <c r="A12" s="13" t="s">
        <v>18</v>
      </c>
      <c r="B12" s="14">
        <v>671</v>
      </c>
      <c r="C12" s="15">
        <f>B12*電気係数</f>
        <v>285.17500000000001</v>
      </c>
      <c r="D12" s="16"/>
      <c r="E12" s="15">
        <f>D12*都市ガス_13A_係数</f>
        <v>0</v>
      </c>
      <c r="F12" s="17">
        <v>13</v>
      </c>
      <c r="G12" s="15">
        <f>F12*LPガス係数</f>
        <v>80.86</v>
      </c>
      <c r="H12" s="18"/>
      <c r="I12" s="15">
        <f>H12*灯油係数</f>
        <v>0</v>
      </c>
      <c r="J12" s="18">
        <f>17.24+16.39</f>
        <v>33.629999999999995</v>
      </c>
      <c r="K12" s="15">
        <f>J12*ガソリン係数</f>
        <v>78.021599999999978</v>
      </c>
      <c r="L12" s="19">
        <f>SUM(C12,E12,G12,I12,K12)</f>
        <v>444.0566</v>
      </c>
    </row>
    <row r="13" spans="1:22" x14ac:dyDescent="0.45">
      <c r="A13" s="13" t="s">
        <v>19</v>
      </c>
      <c r="B13" s="14">
        <v>573</v>
      </c>
      <c r="C13" s="15">
        <f t="shared" ref="C13:C23" si="0">B13*電気係数</f>
        <v>243.52500000000001</v>
      </c>
      <c r="D13" s="16"/>
      <c r="E13" s="15">
        <f t="shared" ref="E13:E23" si="1">D13*都市ガス_13A_係数</f>
        <v>0</v>
      </c>
      <c r="F13" s="17">
        <v>12.9</v>
      </c>
      <c r="G13" s="15">
        <f t="shared" ref="G13:G23" si="2">F13*LPガス係数</f>
        <v>80.238</v>
      </c>
      <c r="H13" s="18"/>
      <c r="I13" s="15">
        <f t="shared" ref="I13:I23" si="3">H13*灯油係数</f>
        <v>0</v>
      </c>
      <c r="J13" s="18">
        <f>16.67+25</f>
        <v>41.67</v>
      </c>
      <c r="K13" s="15">
        <f t="shared" ref="K13:K23" si="4">J13*ガソリン係数</f>
        <v>96.674399999999991</v>
      </c>
      <c r="L13" s="19">
        <f t="shared" ref="L13:L23" si="5">SUM(C13,E13,G13,I13,K13)</f>
        <v>420.43740000000003</v>
      </c>
    </row>
    <row r="14" spans="1:22" x14ac:dyDescent="0.45">
      <c r="A14" s="13" t="s">
        <v>20</v>
      </c>
      <c r="B14" s="14">
        <v>543</v>
      </c>
      <c r="C14" s="15">
        <f t="shared" si="0"/>
        <v>230.77500000000001</v>
      </c>
      <c r="D14" s="16"/>
      <c r="E14" s="15">
        <f t="shared" si="1"/>
        <v>0</v>
      </c>
      <c r="F14" s="17">
        <v>8</v>
      </c>
      <c r="G14" s="15">
        <f t="shared" si="2"/>
        <v>49.76</v>
      </c>
      <c r="H14" s="18"/>
      <c r="I14" s="15">
        <f t="shared" si="3"/>
        <v>0</v>
      </c>
      <c r="J14" s="18">
        <f>16.81+22.42+25</f>
        <v>64.23</v>
      </c>
      <c r="K14" s="15">
        <f t="shared" si="4"/>
        <v>149.0136</v>
      </c>
      <c r="L14" s="19">
        <f t="shared" si="5"/>
        <v>429.54860000000002</v>
      </c>
    </row>
    <row r="15" spans="1:22" x14ac:dyDescent="0.45">
      <c r="A15" s="13" t="s">
        <v>21</v>
      </c>
      <c r="B15" s="14">
        <v>557</v>
      </c>
      <c r="C15" s="15">
        <f t="shared" si="0"/>
        <v>236.72499999999999</v>
      </c>
      <c r="D15" s="16"/>
      <c r="E15" s="15">
        <f t="shared" si="1"/>
        <v>0</v>
      </c>
      <c r="F15" s="20">
        <v>9.4</v>
      </c>
      <c r="G15" s="15">
        <f t="shared" si="2"/>
        <v>58.467999999999996</v>
      </c>
      <c r="H15" s="18"/>
      <c r="I15" s="15">
        <f t="shared" si="3"/>
        <v>0</v>
      </c>
      <c r="J15" s="18">
        <f>23.81+18.18+28.7</f>
        <v>70.69</v>
      </c>
      <c r="K15" s="15">
        <f t="shared" si="4"/>
        <v>164.00079999999997</v>
      </c>
      <c r="L15" s="19">
        <f t="shared" si="5"/>
        <v>459.19379999999995</v>
      </c>
    </row>
    <row r="16" spans="1:22" x14ac:dyDescent="0.45">
      <c r="A16" s="13" t="s">
        <v>22</v>
      </c>
      <c r="B16" s="14">
        <v>510</v>
      </c>
      <c r="C16" s="15">
        <f t="shared" si="0"/>
        <v>216.75</v>
      </c>
      <c r="D16" s="16"/>
      <c r="E16" s="15">
        <f t="shared" si="1"/>
        <v>0</v>
      </c>
      <c r="F16" s="20">
        <v>6.8</v>
      </c>
      <c r="G16" s="15">
        <f t="shared" si="2"/>
        <v>42.295999999999999</v>
      </c>
      <c r="H16" s="18"/>
      <c r="I16" s="15">
        <f t="shared" si="3"/>
        <v>0</v>
      </c>
      <c r="J16" s="18">
        <f>15.5+34.85+15.5</f>
        <v>65.849999999999994</v>
      </c>
      <c r="K16" s="15">
        <f t="shared" si="4"/>
        <v>152.77199999999996</v>
      </c>
      <c r="L16" s="19">
        <f t="shared" si="5"/>
        <v>411.81799999999998</v>
      </c>
    </row>
    <row r="17" spans="1:12" x14ac:dyDescent="0.45">
      <c r="A17" s="13" t="s">
        <v>23</v>
      </c>
      <c r="B17" s="14">
        <v>402</v>
      </c>
      <c r="C17" s="15">
        <f t="shared" si="0"/>
        <v>170.85</v>
      </c>
      <c r="D17" s="16"/>
      <c r="E17" s="15">
        <f t="shared" si="1"/>
        <v>0</v>
      </c>
      <c r="F17" s="20">
        <v>4.5</v>
      </c>
      <c r="G17" s="15">
        <f t="shared" si="2"/>
        <v>27.99</v>
      </c>
      <c r="H17" s="18"/>
      <c r="I17" s="15">
        <f t="shared" si="3"/>
        <v>0</v>
      </c>
      <c r="J17" s="18">
        <v>27.2</v>
      </c>
      <c r="K17" s="15">
        <f t="shared" si="4"/>
        <v>63.103999999999992</v>
      </c>
      <c r="L17" s="19">
        <f t="shared" si="5"/>
        <v>261.94400000000002</v>
      </c>
    </row>
    <row r="18" spans="1:12" x14ac:dyDescent="0.45">
      <c r="A18" s="13" t="s">
        <v>24</v>
      </c>
      <c r="B18" s="14">
        <v>510</v>
      </c>
      <c r="C18" s="15">
        <f t="shared" si="0"/>
        <v>216.75</v>
      </c>
      <c r="D18" s="16"/>
      <c r="E18" s="15">
        <f t="shared" si="1"/>
        <v>0</v>
      </c>
      <c r="F18" s="20">
        <v>3.7</v>
      </c>
      <c r="G18" s="15">
        <f t="shared" si="2"/>
        <v>23.013999999999999</v>
      </c>
      <c r="H18" s="18"/>
      <c r="I18" s="15">
        <f t="shared" si="3"/>
        <v>0</v>
      </c>
      <c r="J18" s="18">
        <f>27.2+24.39+22.6+25.74+33.11</f>
        <v>133.04</v>
      </c>
      <c r="K18" s="15">
        <f t="shared" si="4"/>
        <v>308.65279999999996</v>
      </c>
      <c r="L18" s="19">
        <f t="shared" si="5"/>
        <v>548.41679999999997</v>
      </c>
    </row>
    <row r="19" spans="1:12" x14ac:dyDescent="0.45">
      <c r="A19" s="13" t="s">
        <v>25</v>
      </c>
      <c r="B19" s="14">
        <v>751</v>
      </c>
      <c r="C19" s="15">
        <f t="shared" si="0"/>
        <v>319.17500000000001</v>
      </c>
      <c r="D19" s="16"/>
      <c r="E19" s="15">
        <f t="shared" si="1"/>
        <v>0</v>
      </c>
      <c r="F19" s="20">
        <v>3.3</v>
      </c>
      <c r="G19" s="15">
        <f t="shared" si="2"/>
        <v>20.526</v>
      </c>
      <c r="H19" s="18"/>
      <c r="I19" s="15">
        <f t="shared" si="3"/>
        <v>0</v>
      </c>
      <c r="J19" s="18">
        <v>24.59</v>
      </c>
      <c r="K19" s="15">
        <f t="shared" si="4"/>
        <v>57.048799999999993</v>
      </c>
      <c r="L19" s="19">
        <f t="shared" si="5"/>
        <v>396.74979999999999</v>
      </c>
    </row>
    <row r="20" spans="1:12" x14ac:dyDescent="0.45">
      <c r="A20" s="13" t="s">
        <v>26</v>
      </c>
      <c r="B20" s="14">
        <v>975</v>
      </c>
      <c r="C20" s="15">
        <f t="shared" si="0"/>
        <v>414.375</v>
      </c>
      <c r="D20" s="16"/>
      <c r="E20" s="15">
        <f t="shared" si="1"/>
        <v>0</v>
      </c>
      <c r="F20" s="20">
        <v>2.2000000000000002</v>
      </c>
      <c r="G20" s="15">
        <f t="shared" si="2"/>
        <v>13.684000000000001</v>
      </c>
      <c r="H20" s="18"/>
      <c r="I20" s="15">
        <f t="shared" si="3"/>
        <v>0</v>
      </c>
      <c r="J20" s="18">
        <f>24.39+30+16.37+20+10+24.8</f>
        <v>125.56</v>
      </c>
      <c r="K20" s="15">
        <f t="shared" si="4"/>
        <v>291.29919999999998</v>
      </c>
      <c r="L20" s="19">
        <f t="shared" si="5"/>
        <v>719.35820000000001</v>
      </c>
    </row>
    <row r="21" spans="1:12" x14ac:dyDescent="0.45">
      <c r="A21" s="13" t="s">
        <v>27</v>
      </c>
      <c r="B21" s="14">
        <v>590</v>
      </c>
      <c r="C21" s="15">
        <f t="shared" si="0"/>
        <v>250.75</v>
      </c>
      <c r="D21" s="16"/>
      <c r="E21" s="15">
        <f t="shared" si="1"/>
        <v>0</v>
      </c>
      <c r="F21" s="20">
        <v>4</v>
      </c>
      <c r="G21" s="15">
        <f t="shared" si="2"/>
        <v>24.88</v>
      </c>
      <c r="H21" s="18"/>
      <c r="I21" s="15">
        <f t="shared" si="3"/>
        <v>0</v>
      </c>
      <c r="J21" s="18">
        <f>7.81+28.09+23.65+19.5</f>
        <v>79.05</v>
      </c>
      <c r="K21" s="15">
        <f t="shared" si="4"/>
        <v>183.39599999999999</v>
      </c>
      <c r="L21" s="19">
        <f t="shared" si="5"/>
        <v>459.02599999999995</v>
      </c>
    </row>
    <row r="22" spans="1:12" x14ac:dyDescent="0.45">
      <c r="A22" s="13" t="s">
        <v>28</v>
      </c>
      <c r="B22" s="14">
        <v>452</v>
      </c>
      <c r="C22" s="15">
        <f t="shared" si="0"/>
        <v>192.1</v>
      </c>
      <c r="D22" s="16"/>
      <c r="E22" s="15">
        <f t="shared" si="1"/>
        <v>0</v>
      </c>
      <c r="F22" s="20">
        <v>4.8</v>
      </c>
      <c r="G22" s="15">
        <f t="shared" si="2"/>
        <v>29.855999999999998</v>
      </c>
      <c r="H22" s="18"/>
      <c r="I22" s="15">
        <f t="shared" si="3"/>
        <v>0</v>
      </c>
      <c r="J22" s="18">
        <v>24.79</v>
      </c>
      <c r="K22" s="15">
        <f t="shared" si="4"/>
        <v>57.512799999999991</v>
      </c>
      <c r="L22" s="19">
        <f t="shared" si="5"/>
        <v>279.46879999999999</v>
      </c>
    </row>
    <row r="23" spans="1:12" x14ac:dyDescent="0.45">
      <c r="A23" s="13" t="s">
        <v>29</v>
      </c>
      <c r="B23" s="14">
        <v>461</v>
      </c>
      <c r="C23" s="15">
        <f t="shared" si="0"/>
        <v>195.92499999999998</v>
      </c>
      <c r="D23" s="16"/>
      <c r="E23" s="15">
        <f t="shared" si="1"/>
        <v>0</v>
      </c>
      <c r="F23" s="20">
        <v>6.5</v>
      </c>
      <c r="G23" s="15">
        <f t="shared" si="2"/>
        <v>40.43</v>
      </c>
      <c r="H23" s="18"/>
      <c r="I23" s="15">
        <f t="shared" si="3"/>
        <v>0</v>
      </c>
      <c r="J23" s="18">
        <f>16+24</f>
        <v>40</v>
      </c>
      <c r="K23" s="15">
        <f t="shared" si="4"/>
        <v>92.8</v>
      </c>
      <c r="L23" s="19">
        <f t="shared" si="5"/>
        <v>329.15499999999997</v>
      </c>
    </row>
    <row r="24" spans="1:12" x14ac:dyDescent="0.45">
      <c r="A24" s="21" t="s">
        <v>17</v>
      </c>
      <c r="B24" s="22">
        <f>SUM(B12:B23)</f>
        <v>6995</v>
      </c>
      <c r="C24" s="19">
        <f>SUM(C12:C23)</f>
        <v>2972.875</v>
      </c>
      <c r="D24" s="23">
        <f t="shared" ref="D24:K24" si="6">SUM(D12:D23)</f>
        <v>0</v>
      </c>
      <c r="E24" s="19">
        <f t="shared" si="6"/>
        <v>0</v>
      </c>
      <c r="F24" s="24">
        <f t="shared" si="6"/>
        <v>79.099999999999994</v>
      </c>
      <c r="G24" s="19">
        <f t="shared" si="6"/>
        <v>492.00200000000007</v>
      </c>
      <c r="H24" s="25">
        <f t="shared" si="6"/>
        <v>0</v>
      </c>
      <c r="I24" s="19">
        <f t="shared" si="6"/>
        <v>0</v>
      </c>
      <c r="J24" s="25">
        <f t="shared" si="6"/>
        <v>730.29999999999984</v>
      </c>
      <c r="K24" s="19">
        <f t="shared" si="6"/>
        <v>1694.2959999999996</v>
      </c>
      <c r="L24" s="19">
        <f>SUM(L12:L23)</f>
        <v>5159.1729999999998</v>
      </c>
    </row>
    <row r="25" spans="1:12" x14ac:dyDescent="0.45">
      <c r="A25" s="27" t="s">
        <v>30</v>
      </c>
      <c r="B25" s="28">
        <f>IFERROR(AVERAGE(B12:B23),"")</f>
        <v>582.91666666666663</v>
      </c>
      <c r="C25" s="29">
        <f t="shared" ref="C25:K25" si="7">IFERROR(AVERAGE(C12:C23),"")</f>
        <v>247.73958333333334</v>
      </c>
      <c r="D25" s="30" t="str">
        <f t="shared" si="7"/>
        <v/>
      </c>
      <c r="E25" s="29">
        <f t="shared" si="7"/>
        <v>0</v>
      </c>
      <c r="F25" s="31">
        <f t="shared" si="7"/>
        <v>6.5916666666666659</v>
      </c>
      <c r="G25" s="29">
        <f t="shared" si="7"/>
        <v>41.000166666666672</v>
      </c>
      <c r="H25" s="30" t="str">
        <f t="shared" si="7"/>
        <v/>
      </c>
      <c r="I25" s="29">
        <f t="shared" si="7"/>
        <v>0</v>
      </c>
      <c r="J25" s="30">
        <f>IFERROR(AVERAGE(J12:J23),"")</f>
        <v>60.85833333333332</v>
      </c>
      <c r="K25" s="29">
        <f t="shared" si="7"/>
        <v>141.19133333333329</v>
      </c>
      <c r="L25" s="32">
        <f>AVERAGE(L12:L23)</f>
        <v>429.93108333333333</v>
      </c>
    </row>
    <row r="26" spans="1:12" ht="75" customHeight="1" x14ac:dyDescent="0.45">
      <c r="B26" s="26"/>
    </row>
  </sheetData>
  <mergeCells count="18">
    <mergeCell ref="J10:K10"/>
    <mergeCell ref="U2:V2"/>
    <mergeCell ref="B3:C3"/>
    <mergeCell ref="B4:C4"/>
    <mergeCell ref="B5:C5"/>
    <mergeCell ref="B6:C6"/>
    <mergeCell ref="B7:C7"/>
    <mergeCell ref="H2:J2"/>
    <mergeCell ref="K2:L2"/>
    <mergeCell ref="M2:N2"/>
    <mergeCell ref="O2:P2"/>
    <mergeCell ref="Q2:R2"/>
    <mergeCell ref="S2:T2"/>
    <mergeCell ref="B8:C8"/>
    <mergeCell ref="B10:C10"/>
    <mergeCell ref="D10:E10"/>
    <mergeCell ref="F10:G10"/>
    <mergeCell ref="H10:I10"/>
  </mergeCells>
  <phoneticPr fontId="5"/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グラフで視覚化!B12:B23</xm:f>
              <xm:sqref>B26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6"/>
  <sheetViews>
    <sheetView workbookViewId="0"/>
  </sheetViews>
  <sheetFormatPr defaultRowHeight="18.75" x14ac:dyDescent="0.45"/>
  <cols>
    <col min="1" max="10" width="10.5546875" customWidth="1"/>
    <col min="11" max="11" width="10.5546875" bestFit="1" customWidth="1"/>
    <col min="12" max="12" width="12.21875" bestFit="1" customWidth="1"/>
  </cols>
  <sheetData>
    <row r="1" spans="1:22" ht="22.5" x14ac:dyDescent="0.45">
      <c r="A1" s="1" t="s">
        <v>0</v>
      </c>
    </row>
    <row r="2" spans="1:22" x14ac:dyDescent="0.45">
      <c r="G2" s="2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58">
        <v>39630</v>
      </c>
      <c r="V2" s="58"/>
    </row>
    <row r="3" spans="1:22" x14ac:dyDescent="0.45">
      <c r="B3" s="59" t="s">
        <v>1</v>
      </c>
      <c r="C3" s="60"/>
      <c r="D3" s="3" t="s">
        <v>2</v>
      </c>
      <c r="E3" s="4" t="s">
        <v>3</v>
      </c>
      <c r="F3" s="2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6" t="s">
        <v>4</v>
      </c>
      <c r="V3" s="4" t="s">
        <v>5</v>
      </c>
    </row>
    <row r="4" spans="1:22" x14ac:dyDescent="0.45">
      <c r="B4" s="55" t="s">
        <v>6</v>
      </c>
      <c r="C4" s="56"/>
      <c r="D4" s="7" t="s">
        <v>7</v>
      </c>
      <c r="E4" s="8">
        <v>0.42499999999999999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2" ht="20.25" x14ac:dyDescent="0.45">
      <c r="B5" s="55" t="s">
        <v>8</v>
      </c>
      <c r="C5" s="56"/>
      <c r="D5" s="7" t="s">
        <v>9</v>
      </c>
      <c r="E5" s="8">
        <v>2.2799999999999998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2" ht="20.25" x14ac:dyDescent="0.45">
      <c r="B6" s="55" t="s">
        <v>10</v>
      </c>
      <c r="C6" s="56"/>
      <c r="D6" s="7" t="s">
        <v>9</v>
      </c>
      <c r="E6" s="8">
        <v>6.22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2" x14ac:dyDescent="0.45">
      <c r="B7" s="55" t="s">
        <v>11</v>
      </c>
      <c r="C7" s="56"/>
      <c r="D7" s="7" t="s">
        <v>12</v>
      </c>
      <c r="E7" s="8">
        <v>2.4900000000000002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2" x14ac:dyDescent="0.45">
      <c r="B8" s="55" t="s">
        <v>13</v>
      </c>
      <c r="C8" s="56"/>
      <c r="D8" s="7" t="s">
        <v>12</v>
      </c>
      <c r="E8" s="8">
        <v>2.3199999999999998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2" x14ac:dyDescent="0.45">
      <c r="D9" s="9"/>
      <c r="E9" s="10"/>
      <c r="F9" s="10"/>
      <c r="G9" s="1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2" x14ac:dyDescent="0.45">
      <c r="B10" s="57" t="s">
        <v>6</v>
      </c>
      <c r="C10" s="57"/>
      <c r="D10" s="57" t="s">
        <v>8</v>
      </c>
      <c r="E10" s="57"/>
      <c r="F10" s="57" t="s">
        <v>14</v>
      </c>
      <c r="G10" s="57"/>
      <c r="H10" s="57" t="s">
        <v>11</v>
      </c>
      <c r="I10" s="57"/>
      <c r="J10" s="57" t="s">
        <v>13</v>
      </c>
      <c r="K10" s="57"/>
      <c r="L10" s="11" t="s">
        <v>15</v>
      </c>
    </row>
    <row r="11" spans="1:22" x14ac:dyDescent="0.45">
      <c r="A11" s="12" t="s">
        <v>16</v>
      </c>
      <c r="B11" s="4" t="s">
        <v>4</v>
      </c>
      <c r="C11" s="4" t="s">
        <v>5</v>
      </c>
      <c r="D11" s="4" t="s">
        <v>4</v>
      </c>
      <c r="E11" s="4" t="s">
        <v>5</v>
      </c>
      <c r="F11" s="4" t="s">
        <v>4</v>
      </c>
      <c r="G11" s="4" t="s">
        <v>5</v>
      </c>
      <c r="H11" s="4" t="s">
        <v>4</v>
      </c>
      <c r="I11" s="4" t="s">
        <v>5</v>
      </c>
      <c r="J11" s="4" t="s">
        <v>4</v>
      </c>
      <c r="K11" s="4" t="s">
        <v>5</v>
      </c>
      <c r="L11" s="11" t="s">
        <v>17</v>
      </c>
    </row>
    <row r="12" spans="1:22" x14ac:dyDescent="0.45">
      <c r="A12" s="13" t="s">
        <v>18</v>
      </c>
      <c r="B12" s="14">
        <v>671</v>
      </c>
      <c r="C12" s="15">
        <f>B12*電気係数</f>
        <v>285.17500000000001</v>
      </c>
      <c r="D12" s="16"/>
      <c r="E12" s="15">
        <f>D12*都市ガス_13A_係数</f>
        <v>0</v>
      </c>
      <c r="F12" s="17">
        <v>13</v>
      </c>
      <c r="G12" s="15">
        <f>F12*LPガス係数</f>
        <v>80.86</v>
      </c>
      <c r="H12" s="18"/>
      <c r="I12" s="15">
        <f>H12*灯油係数</f>
        <v>0</v>
      </c>
      <c r="J12" s="18">
        <f>17.24+16.39</f>
        <v>33.629999999999995</v>
      </c>
      <c r="K12" s="15">
        <f>J12*ガソリン係数</f>
        <v>78.021599999999978</v>
      </c>
      <c r="L12" s="19">
        <f>SUM(C12,E12,G12,I12,K12)</f>
        <v>444.0566</v>
      </c>
    </row>
    <row r="13" spans="1:22" x14ac:dyDescent="0.45">
      <c r="A13" s="13" t="s">
        <v>19</v>
      </c>
      <c r="B13" s="14">
        <v>573</v>
      </c>
      <c r="C13" s="15">
        <f t="shared" ref="C13:C23" si="0">B13*電気係数</f>
        <v>243.52500000000001</v>
      </c>
      <c r="D13" s="16"/>
      <c r="E13" s="15">
        <f t="shared" ref="E13:E23" si="1">D13*都市ガス_13A_係数</f>
        <v>0</v>
      </c>
      <c r="F13" s="17">
        <v>12.9</v>
      </c>
      <c r="G13" s="15">
        <f t="shared" ref="G13:G23" si="2">F13*LPガス係数</f>
        <v>80.238</v>
      </c>
      <c r="H13" s="18"/>
      <c r="I13" s="15">
        <f t="shared" ref="I13:I23" si="3">H13*灯油係数</f>
        <v>0</v>
      </c>
      <c r="J13" s="18">
        <f>16.67+25</f>
        <v>41.67</v>
      </c>
      <c r="K13" s="15">
        <f t="shared" ref="K13:K23" si="4">J13*ガソリン係数</f>
        <v>96.674399999999991</v>
      </c>
      <c r="L13" s="19">
        <f t="shared" ref="L13:L23" si="5">SUM(C13,E13,G13,I13,K13)</f>
        <v>420.43740000000003</v>
      </c>
    </row>
    <row r="14" spans="1:22" x14ac:dyDescent="0.45">
      <c r="A14" s="13" t="s">
        <v>20</v>
      </c>
      <c r="B14" s="14">
        <v>543</v>
      </c>
      <c r="C14" s="15">
        <f t="shared" si="0"/>
        <v>230.77500000000001</v>
      </c>
      <c r="D14" s="16"/>
      <c r="E14" s="15">
        <f t="shared" si="1"/>
        <v>0</v>
      </c>
      <c r="F14" s="17">
        <v>8</v>
      </c>
      <c r="G14" s="15">
        <f t="shared" si="2"/>
        <v>49.76</v>
      </c>
      <c r="H14" s="18"/>
      <c r="I14" s="15">
        <f t="shared" si="3"/>
        <v>0</v>
      </c>
      <c r="J14" s="18">
        <f>16.81+22.42+25</f>
        <v>64.23</v>
      </c>
      <c r="K14" s="15">
        <f t="shared" si="4"/>
        <v>149.0136</v>
      </c>
      <c r="L14" s="19">
        <f t="shared" si="5"/>
        <v>429.54860000000002</v>
      </c>
    </row>
    <row r="15" spans="1:22" x14ac:dyDescent="0.45">
      <c r="A15" s="13" t="s">
        <v>21</v>
      </c>
      <c r="B15" s="14">
        <v>557</v>
      </c>
      <c r="C15" s="15">
        <f t="shared" si="0"/>
        <v>236.72499999999999</v>
      </c>
      <c r="D15" s="16"/>
      <c r="E15" s="15">
        <f t="shared" si="1"/>
        <v>0</v>
      </c>
      <c r="F15" s="20">
        <v>9.4</v>
      </c>
      <c r="G15" s="15">
        <f t="shared" si="2"/>
        <v>58.467999999999996</v>
      </c>
      <c r="H15" s="18"/>
      <c r="I15" s="15">
        <f t="shared" si="3"/>
        <v>0</v>
      </c>
      <c r="J15" s="18">
        <f>23.81+18.18+28.7</f>
        <v>70.69</v>
      </c>
      <c r="K15" s="15">
        <f t="shared" si="4"/>
        <v>164.00079999999997</v>
      </c>
      <c r="L15" s="19">
        <f t="shared" si="5"/>
        <v>459.19379999999995</v>
      </c>
    </row>
    <row r="16" spans="1:22" x14ac:dyDescent="0.45">
      <c r="A16" s="13" t="s">
        <v>22</v>
      </c>
      <c r="B16" s="14">
        <v>510</v>
      </c>
      <c r="C16" s="15">
        <f t="shared" si="0"/>
        <v>216.75</v>
      </c>
      <c r="D16" s="16"/>
      <c r="E16" s="15">
        <f t="shared" si="1"/>
        <v>0</v>
      </c>
      <c r="F16" s="20">
        <v>6.8</v>
      </c>
      <c r="G16" s="15">
        <f t="shared" si="2"/>
        <v>42.295999999999999</v>
      </c>
      <c r="H16" s="18"/>
      <c r="I16" s="15">
        <f t="shared" si="3"/>
        <v>0</v>
      </c>
      <c r="J16" s="18">
        <f>15.5+34.85+15.5</f>
        <v>65.849999999999994</v>
      </c>
      <c r="K16" s="15">
        <f t="shared" si="4"/>
        <v>152.77199999999996</v>
      </c>
      <c r="L16" s="19">
        <f t="shared" si="5"/>
        <v>411.81799999999998</v>
      </c>
    </row>
    <row r="17" spans="1:12" x14ac:dyDescent="0.45">
      <c r="A17" s="13" t="s">
        <v>23</v>
      </c>
      <c r="B17" s="14">
        <v>402</v>
      </c>
      <c r="C17" s="15">
        <f t="shared" si="0"/>
        <v>170.85</v>
      </c>
      <c r="D17" s="16"/>
      <c r="E17" s="15">
        <f t="shared" si="1"/>
        <v>0</v>
      </c>
      <c r="F17" s="20">
        <v>4.5</v>
      </c>
      <c r="G17" s="15">
        <f t="shared" si="2"/>
        <v>27.99</v>
      </c>
      <c r="H17" s="18"/>
      <c r="I17" s="15">
        <f t="shared" si="3"/>
        <v>0</v>
      </c>
      <c r="J17" s="18">
        <v>27.2</v>
      </c>
      <c r="K17" s="15">
        <f t="shared" si="4"/>
        <v>63.103999999999992</v>
      </c>
      <c r="L17" s="19">
        <f t="shared" si="5"/>
        <v>261.94400000000002</v>
      </c>
    </row>
    <row r="18" spans="1:12" x14ac:dyDescent="0.45">
      <c r="A18" s="13" t="s">
        <v>24</v>
      </c>
      <c r="B18" s="14">
        <v>510</v>
      </c>
      <c r="C18" s="15">
        <f t="shared" si="0"/>
        <v>216.75</v>
      </c>
      <c r="D18" s="16"/>
      <c r="E18" s="15">
        <f t="shared" si="1"/>
        <v>0</v>
      </c>
      <c r="F18" s="20">
        <v>3.7</v>
      </c>
      <c r="G18" s="15">
        <f t="shared" si="2"/>
        <v>23.013999999999999</v>
      </c>
      <c r="H18" s="18"/>
      <c r="I18" s="15">
        <f t="shared" si="3"/>
        <v>0</v>
      </c>
      <c r="J18" s="18">
        <f>27.2+24.39+22.6+25.74+33.11</f>
        <v>133.04</v>
      </c>
      <c r="K18" s="15">
        <f t="shared" si="4"/>
        <v>308.65279999999996</v>
      </c>
      <c r="L18" s="19">
        <f t="shared" si="5"/>
        <v>548.41679999999997</v>
      </c>
    </row>
    <row r="19" spans="1:12" x14ac:dyDescent="0.45">
      <c r="A19" s="13" t="s">
        <v>25</v>
      </c>
      <c r="B19" s="14">
        <v>751</v>
      </c>
      <c r="C19" s="15">
        <f t="shared" si="0"/>
        <v>319.17500000000001</v>
      </c>
      <c r="D19" s="16"/>
      <c r="E19" s="15">
        <f t="shared" si="1"/>
        <v>0</v>
      </c>
      <c r="F19" s="20">
        <v>3.3</v>
      </c>
      <c r="G19" s="15">
        <f t="shared" si="2"/>
        <v>20.526</v>
      </c>
      <c r="H19" s="18"/>
      <c r="I19" s="15">
        <f t="shared" si="3"/>
        <v>0</v>
      </c>
      <c r="J19" s="18">
        <v>24.59</v>
      </c>
      <c r="K19" s="15">
        <f t="shared" si="4"/>
        <v>57.048799999999993</v>
      </c>
      <c r="L19" s="19">
        <f t="shared" si="5"/>
        <v>396.74979999999999</v>
      </c>
    </row>
    <row r="20" spans="1:12" x14ac:dyDescent="0.45">
      <c r="A20" s="13" t="s">
        <v>26</v>
      </c>
      <c r="B20" s="14">
        <v>975</v>
      </c>
      <c r="C20" s="15">
        <f t="shared" si="0"/>
        <v>414.375</v>
      </c>
      <c r="D20" s="16"/>
      <c r="E20" s="15">
        <f t="shared" si="1"/>
        <v>0</v>
      </c>
      <c r="F20" s="20">
        <v>2.2000000000000002</v>
      </c>
      <c r="G20" s="15">
        <f t="shared" si="2"/>
        <v>13.684000000000001</v>
      </c>
      <c r="H20" s="18"/>
      <c r="I20" s="15">
        <f t="shared" si="3"/>
        <v>0</v>
      </c>
      <c r="J20" s="18">
        <f>24.39+30+16.37+20+10+24.8</f>
        <v>125.56</v>
      </c>
      <c r="K20" s="15">
        <f t="shared" si="4"/>
        <v>291.29919999999998</v>
      </c>
      <c r="L20" s="19">
        <f t="shared" si="5"/>
        <v>719.35820000000001</v>
      </c>
    </row>
    <row r="21" spans="1:12" x14ac:dyDescent="0.45">
      <c r="A21" s="13" t="s">
        <v>27</v>
      </c>
      <c r="B21" s="14">
        <v>590</v>
      </c>
      <c r="C21" s="15">
        <f t="shared" si="0"/>
        <v>250.75</v>
      </c>
      <c r="D21" s="16"/>
      <c r="E21" s="15">
        <f t="shared" si="1"/>
        <v>0</v>
      </c>
      <c r="F21" s="20">
        <v>4</v>
      </c>
      <c r="G21" s="15">
        <f t="shared" si="2"/>
        <v>24.88</v>
      </c>
      <c r="H21" s="18"/>
      <c r="I21" s="15">
        <f t="shared" si="3"/>
        <v>0</v>
      </c>
      <c r="J21" s="18">
        <f>7.81+28.09+23.65+19.5</f>
        <v>79.05</v>
      </c>
      <c r="K21" s="15">
        <f t="shared" si="4"/>
        <v>183.39599999999999</v>
      </c>
      <c r="L21" s="19">
        <f t="shared" si="5"/>
        <v>459.02599999999995</v>
      </c>
    </row>
    <row r="22" spans="1:12" x14ac:dyDescent="0.45">
      <c r="A22" s="13" t="s">
        <v>28</v>
      </c>
      <c r="B22" s="14">
        <v>452</v>
      </c>
      <c r="C22" s="15">
        <f t="shared" si="0"/>
        <v>192.1</v>
      </c>
      <c r="D22" s="16"/>
      <c r="E22" s="15">
        <f t="shared" si="1"/>
        <v>0</v>
      </c>
      <c r="F22" s="20">
        <v>4.8</v>
      </c>
      <c r="G22" s="15">
        <f t="shared" si="2"/>
        <v>29.855999999999998</v>
      </c>
      <c r="H22" s="18"/>
      <c r="I22" s="15">
        <f t="shared" si="3"/>
        <v>0</v>
      </c>
      <c r="J22" s="18">
        <v>24.79</v>
      </c>
      <c r="K22" s="15">
        <f t="shared" si="4"/>
        <v>57.512799999999991</v>
      </c>
      <c r="L22" s="19">
        <f t="shared" si="5"/>
        <v>279.46879999999999</v>
      </c>
    </row>
    <row r="23" spans="1:12" x14ac:dyDescent="0.45">
      <c r="A23" s="13" t="s">
        <v>29</v>
      </c>
      <c r="B23" s="14">
        <v>461</v>
      </c>
      <c r="C23" s="15">
        <f t="shared" si="0"/>
        <v>195.92499999999998</v>
      </c>
      <c r="D23" s="16"/>
      <c r="E23" s="15">
        <f t="shared" si="1"/>
        <v>0</v>
      </c>
      <c r="F23" s="20">
        <v>6.5</v>
      </c>
      <c r="G23" s="15">
        <f t="shared" si="2"/>
        <v>40.43</v>
      </c>
      <c r="H23" s="18"/>
      <c r="I23" s="15">
        <f t="shared" si="3"/>
        <v>0</v>
      </c>
      <c r="J23" s="18">
        <f>16+24</f>
        <v>40</v>
      </c>
      <c r="K23" s="15">
        <f t="shared" si="4"/>
        <v>92.8</v>
      </c>
      <c r="L23" s="19">
        <f t="shared" si="5"/>
        <v>329.15499999999997</v>
      </c>
    </row>
    <row r="24" spans="1:12" x14ac:dyDescent="0.45">
      <c r="A24" s="21" t="s">
        <v>17</v>
      </c>
      <c r="B24" s="22">
        <f>SUM(B12:B23)</f>
        <v>6995</v>
      </c>
      <c r="C24" s="19">
        <f>SUM(C12:C23)</f>
        <v>2972.875</v>
      </c>
      <c r="D24" s="23">
        <f t="shared" ref="D24:K24" si="6">SUM(D12:D23)</f>
        <v>0</v>
      </c>
      <c r="E24" s="19">
        <f t="shared" si="6"/>
        <v>0</v>
      </c>
      <c r="F24" s="24">
        <f t="shared" si="6"/>
        <v>79.099999999999994</v>
      </c>
      <c r="G24" s="19">
        <f t="shared" si="6"/>
        <v>492.00200000000007</v>
      </c>
      <c r="H24" s="25">
        <f t="shared" si="6"/>
        <v>0</v>
      </c>
      <c r="I24" s="19">
        <f t="shared" si="6"/>
        <v>0</v>
      </c>
      <c r="J24" s="25">
        <f t="shared" si="6"/>
        <v>730.29999999999984</v>
      </c>
      <c r="K24" s="19">
        <f t="shared" si="6"/>
        <v>1694.2959999999996</v>
      </c>
      <c r="L24" s="19">
        <f>SUM(L12:L23)</f>
        <v>5159.1729999999998</v>
      </c>
    </row>
    <row r="25" spans="1:12" x14ac:dyDescent="0.45">
      <c r="A25" s="27" t="s">
        <v>30</v>
      </c>
      <c r="B25" s="28">
        <f>IFERROR(AVERAGE(B12:B23),"")</f>
        <v>582.91666666666663</v>
      </c>
      <c r="C25" s="29">
        <f t="shared" ref="C25:K25" si="7">IFERROR(AVERAGE(C12:C23),"")</f>
        <v>247.73958333333334</v>
      </c>
      <c r="D25" s="30" t="str">
        <f t="shared" si="7"/>
        <v/>
      </c>
      <c r="E25" s="29">
        <f t="shared" si="7"/>
        <v>0</v>
      </c>
      <c r="F25" s="31">
        <f t="shared" si="7"/>
        <v>6.5916666666666659</v>
      </c>
      <c r="G25" s="29">
        <f t="shared" si="7"/>
        <v>41.000166666666672</v>
      </c>
      <c r="H25" s="30" t="str">
        <f t="shared" si="7"/>
        <v/>
      </c>
      <c r="I25" s="29">
        <f t="shared" si="7"/>
        <v>0</v>
      </c>
      <c r="J25" s="30">
        <f>IFERROR(AVERAGE(J12:J23),"")</f>
        <v>60.85833333333332</v>
      </c>
      <c r="K25" s="29">
        <f t="shared" si="7"/>
        <v>141.19133333333329</v>
      </c>
      <c r="L25" s="32">
        <f>AVERAGE(L12:L23)</f>
        <v>429.93108333333333</v>
      </c>
    </row>
    <row r="26" spans="1:12" ht="75" customHeight="1" x14ac:dyDescent="0.45">
      <c r="B26" s="26"/>
      <c r="C26" s="26"/>
      <c r="G26" s="26"/>
      <c r="K26" s="26"/>
    </row>
  </sheetData>
  <mergeCells count="18">
    <mergeCell ref="J10:K10"/>
    <mergeCell ref="U2:V2"/>
    <mergeCell ref="B3:C3"/>
    <mergeCell ref="B4:C4"/>
    <mergeCell ref="B5:C5"/>
    <mergeCell ref="B6:C6"/>
    <mergeCell ref="B7:C7"/>
    <mergeCell ref="H2:J2"/>
    <mergeCell ref="K2:L2"/>
    <mergeCell ref="M2:N2"/>
    <mergeCell ref="O2:P2"/>
    <mergeCell ref="Q2:R2"/>
    <mergeCell ref="S2:T2"/>
    <mergeCell ref="B8:C8"/>
    <mergeCell ref="B10:C10"/>
    <mergeCell ref="D10:E10"/>
    <mergeCell ref="F10:G10"/>
    <mergeCell ref="H10:I10"/>
  </mergeCells>
  <phoneticPr fontId="5"/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スパークライン挿入セルのコピー!K12:K23</xm:f>
              <xm:sqref>K26</xm:sqref>
            </x14:sparkline>
            <x14:sparkline>
              <xm:f>スパークライン挿入セルのコピー!G12:G23</xm:f>
              <xm:sqref>G26</xm:sqref>
            </x14:sparkline>
          </x14:sparklines>
        </x14:sparklineGroup>
        <x14:sparklineGroup type="column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スパークライン挿入セルのコピー!C12:C23</xm:f>
              <xm:sqref>C26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workbookViewId="0"/>
  </sheetViews>
  <sheetFormatPr defaultRowHeight="18.75" x14ac:dyDescent="0.45"/>
  <cols>
    <col min="1" max="1" width="5.33203125" customWidth="1"/>
    <col min="2" max="6" width="6.77734375" customWidth="1"/>
    <col min="7" max="12" width="10.77734375" customWidth="1"/>
  </cols>
  <sheetData>
    <row r="1" spans="1:12" ht="33" customHeight="1" x14ac:dyDescent="0.45">
      <c r="A1" s="34" t="s">
        <v>33</v>
      </c>
    </row>
    <row r="2" spans="1:12" x14ac:dyDescent="0.45">
      <c r="G2" s="35" t="s">
        <v>34</v>
      </c>
      <c r="H2" s="35" t="s">
        <v>39</v>
      </c>
      <c r="I2" s="35" t="s">
        <v>36</v>
      </c>
      <c r="J2" s="35" t="s">
        <v>40</v>
      </c>
      <c r="K2" s="35" t="s">
        <v>37</v>
      </c>
      <c r="L2" s="35" t="s">
        <v>41</v>
      </c>
    </row>
    <row r="3" spans="1:12" ht="24.95" customHeight="1" x14ac:dyDescent="0.45">
      <c r="B3">
        <v>1</v>
      </c>
      <c r="C3">
        <v>10</v>
      </c>
      <c r="D3">
        <v>100</v>
      </c>
      <c r="E3">
        <v>1000</v>
      </c>
      <c r="F3">
        <v>10000</v>
      </c>
      <c r="H3" s="38"/>
      <c r="J3" s="37"/>
      <c r="L3" s="39"/>
    </row>
    <row r="5" spans="1:12" ht="24.95" customHeight="1" x14ac:dyDescent="0.45">
      <c r="B5">
        <v>1</v>
      </c>
      <c r="C5">
        <v>2</v>
      </c>
      <c r="D5">
        <v>3</v>
      </c>
      <c r="E5">
        <v>4</v>
      </c>
      <c r="F5">
        <v>5</v>
      </c>
      <c r="H5" s="38"/>
      <c r="J5" s="37"/>
      <c r="L5" s="39"/>
    </row>
    <row r="7" spans="1:12" ht="24.95" customHeight="1" x14ac:dyDescent="0.45">
      <c r="B7">
        <v>1</v>
      </c>
      <c r="C7">
        <v>-5</v>
      </c>
      <c r="D7">
        <v>5</v>
      </c>
      <c r="E7">
        <v>-1</v>
      </c>
      <c r="F7">
        <v>10</v>
      </c>
      <c r="H7" s="38"/>
      <c r="J7" s="37"/>
      <c r="L7" s="39"/>
    </row>
  </sheetData>
  <phoneticPr fontId="5"/>
  <pageMargins left="0.7" right="0.7" top="0.75" bottom="0.75" header="0.3" footer="0.3"/>
  <pageSetup paperSize="9" orientation="portrait" horizontalDpi="4294967293" verticalDpi="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基本操作!B3:F3</xm:f>
              <xm:sqref>G3</xm:sqref>
            </x14:sparkline>
          </x14:sparklines>
        </x14:sparklineGroup>
        <x14:sparklineGroup displayEmptyCellsAs="gap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基本操作!B5:F5</xm:f>
              <xm:sqref>G5</xm:sqref>
            </x14:sparkline>
          </x14:sparklines>
        </x14:sparklineGroup>
        <x14:sparklineGroup displayEmptyCellsAs="gap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基本操作!B7:F7</xm:f>
              <xm:sqref>G7</xm:sqref>
            </x14:sparkline>
          </x14:sparklines>
        </x14:sparklineGroup>
        <x14:sparklineGroup type="column" displayEmptyCellsAs="gap">
          <x14:colorSeries theme="6" tint="0.39997558519241921"/>
          <x14:colorNegative theme="0" tint="-0.499984740745262"/>
          <x14:colorAxis rgb="FF000000"/>
          <x14:colorMarkers theme="6" tint="0.79998168889431442"/>
          <x14:colorFirst theme="6" tint="-0.249977111117893"/>
          <x14:colorLast theme="6" tint="-0.249977111117893"/>
          <x14:colorHigh theme="6" tint="-0.499984740745262"/>
          <x14:colorLow theme="6" tint="-0.499984740745262"/>
          <x14:sparklines>
            <x14:sparkline>
              <xm:f>基本操作!B3:F3</xm:f>
              <xm:sqref>I3</xm:sqref>
            </x14:sparkline>
          </x14:sparklines>
        </x14:sparklineGroup>
        <x14:sparklineGroup type="column" displayEmptyCellsAs="gap">
          <x14:colorSeries theme="6" tint="0.39997558519241921"/>
          <x14:colorNegative theme="0" tint="-0.499984740745262"/>
          <x14:colorAxis rgb="FF000000"/>
          <x14:colorMarkers theme="6" tint="0.79998168889431442"/>
          <x14:colorFirst theme="6" tint="-0.249977111117893"/>
          <x14:colorLast theme="6" tint="-0.249977111117893"/>
          <x14:colorHigh theme="6" tint="-0.499984740745262"/>
          <x14:colorLow theme="6" tint="-0.499984740745262"/>
          <x14:sparklines>
            <x14:sparkline>
              <xm:f>基本操作!B5:F5</xm:f>
              <xm:sqref>I5</xm:sqref>
            </x14:sparkline>
          </x14:sparklines>
        </x14:sparklineGroup>
        <x14:sparklineGroup type="column" displayEmptyCellsAs="gap">
          <x14:colorSeries theme="6" tint="0.39997558519241921"/>
          <x14:colorNegative theme="0" tint="-0.499984740745262"/>
          <x14:colorAxis rgb="FF000000"/>
          <x14:colorMarkers theme="6" tint="0.79998168889431442"/>
          <x14:colorFirst theme="6" tint="-0.249977111117893"/>
          <x14:colorLast theme="6" tint="-0.249977111117893"/>
          <x14:colorHigh theme="6" tint="-0.499984740745262"/>
          <x14:colorLow theme="6" tint="-0.499984740745262"/>
          <x14:sparklines>
            <x14:sparkline>
              <xm:f>基本操作!B7:F7</xm:f>
              <xm:sqref>I7</xm:sqref>
            </x14:sparkline>
          </x14:sparklines>
        </x14:sparklineGroup>
        <x14:sparklineGroup type="stacked" displayEmptyCellsAs="gap" negative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基本操作!B3:F3</xm:f>
              <xm:sqref>K3</xm:sqref>
            </x14:sparkline>
          </x14:sparklines>
        </x14:sparklineGroup>
        <x14:sparklineGroup type="stacked" displayEmptyCellsAs="gap" negative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基本操作!B5:F5</xm:f>
              <xm:sqref>K5</xm:sqref>
            </x14:sparkline>
          </x14:sparklines>
        </x14:sparklineGroup>
        <x14:sparklineGroup type="stacked" displayEmptyCellsAs="gap" negative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基本操作!B7:F7</xm:f>
              <xm:sqref>K7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workbookViewId="0"/>
  </sheetViews>
  <sheetFormatPr defaultRowHeight="18.75" x14ac:dyDescent="0.45"/>
  <cols>
    <col min="1" max="1" width="5.44140625" customWidth="1"/>
    <col min="2" max="6" width="6.77734375" customWidth="1"/>
    <col min="7" max="12" width="10.77734375" customWidth="1"/>
  </cols>
  <sheetData>
    <row r="1" spans="1:12" ht="33" customHeight="1" x14ac:dyDescent="0.45">
      <c r="A1" s="34" t="s">
        <v>42</v>
      </c>
    </row>
    <row r="2" spans="1:12" x14ac:dyDescent="0.45">
      <c r="G2" s="35" t="s">
        <v>34</v>
      </c>
      <c r="H2" s="35" t="s">
        <v>39</v>
      </c>
      <c r="I2" s="35" t="s">
        <v>36</v>
      </c>
      <c r="J2" s="35" t="s">
        <v>40</v>
      </c>
      <c r="K2" s="35" t="s">
        <v>37</v>
      </c>
      <c r="L2" s="35" t="s">
        <v>41</v>
      </c>
    </row>
    <row r="3" spans="1:12" ht="24.95" customHeight="1" x14ac:dyDescent="0.45">
      <c r="B3">
        <v>1</v>
      </c>
      <c r="C3">
        <v>10</v>
      </c>
      <c r="D3">
        <v>100</v>
      </c>
      <c r="E3">
        <v>50</v>
      </c>
      <c r="F3">
        <v>20</v>
      </c>
      <c r="H3" s="38"/>
      <c r="J3" s="37"/>
      <c r="L3" s="39"/>
    </row>
    <row r="5" spans="1:12" ht="24.95" customHeight="1" x14ac:dyDescent="0.45">
      <c r="B5">
        <v>4</v>
      </c>
      <c r="C5">
        <v>2</v>
      </c>
      <c r="D5">
        <v>8</v>
      </c>
      <c r="E5">
        <v>4</v>
      </c>
      <c r="F5">
        <v>6</v>
      </c>
      <c r="H5" s="38"/>
      <c r="J5" s="37"/>
      <c r="L5" s="39"/>
    </row>
    <row r="7" spans="1:12" ht="24.95" customHeight="1" x14ac:dyDescent="0.45">
      <c r="B7">
        <v>1</v>
      </c>
      <c r="C7">
        <v>-5</v>
      </c>
      <c r="D7">
        <v>12</v>
      </c>
      <c r="E7">
        <v>-1</v>
      </c>
      <c r="F7">
        <v>10</v>
      </c>
      <c r="H7" s="38"/>
      <c r="J7" s="37"/>
      <c r="L7" s="39"/>
    </row>
  </sheetData>
  <phoneticPr fontId="5"/>
  <pageMargins left="0.7" right="0.7" top="0.75" bottom="0.75" header="0.3" footer="0.3"/>
  <pageSetup paperSize="9" orientation="portrait" horizontalDpi="4294967293" verticalDpi="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high="1" low="1" first="1" last="1" negative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(2)'!B7:F7</xm:f>
              <xm:sqref>K7</xm:sqref>
            </x14:sparkline>
          </x14:sparklines>
        </x14:sparklineGroup>
        <x14:sparklineGroup type="stacked" displayEmptyCellsAs="gap" high="1" low="1" first="1" last="1" negative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(2)'!B5:F5</xm:f>
              <xm:sqref>K5</xm:sqref>
            </x14:sparkline>
          </x14:sparklines>
        </x14:sparklineGroup>
        <x14:sparklineGroup type="stacked" displayEmptyCellsAs="gap" high="1" low="1" first="1" last="1" negative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(2)'!B3:F3</xm:f>
              <xm:sqref>K3</xm:sqref>
            </x14:sparkline>
          </x14:sparklines>
        </x14:sparklineGroup>
        <x14:sparklineGroup type="column" displayEmptyCellsAs="gap" high="1" low="1" first="1" las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(2)'!B7:F7</xm:f>
              <xm:sqref>I7</xm:sqref>
            </x14:sparkline>
          </x14:sparklines>
        </x14:sparklineGroup>
        <x14:sparklineGroup type="column" displayEmptyCellsAs="gap" high="1" low="1" first="1" las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(2)'!B5:F5</xm:f>
              <xm:sqref>I5</xm:sqref>
            </x14:sparkline>
          </x14:sparklines>
        </x14:sparklineGroup>
        <x14:sparklineGroup type="column" displayEmptyCellsAs="gap" high="1" low="1" first="1" las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(2)'!B3:F3</xm:f>
              <xm:sqref>I3</xm:sqref>
            </x14:sparkline>
          </x14:sparklines>
        </x14:sparklineGroup>
        <x14:sparklineGroup displayEmptyCellsAs="gap" high="1" low="1" first="1" las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(2)'!B7:F7</xm:f>
              <xm:sqref>G7</xm:sqref>
            </x14:sparkline>
          </x14:sparklines>
        </x14:sparklineGroup>
        <x14:sparklineGroup displayEmptyCellsAs="gap" markers="1" high="1" low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(2)'!B5:F5</xm:f>
              <xm:sqref>G5</xm:sqref>
            </x14:sparkline>
          </x14:sparklines>
        </x14:sparklineGroup>
        <x14:sparklineGroup displayEmptyCellsAs="gap" markers="1" high="1" low="1" first="1" las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(2)'!B3:F3</xm:f>
              <xm:sqref>G3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workbookViewId="0"/>
  </sheetViews>
  <sheetFormatPr defaultRowHeight="18.75" x14ac:dyDescent="0.45"/>
  <cols>
    <col min="1" max="1" width="5.33203125" customWidth="1"/>
    <col min="2" max="6" width="6.77734375" customWidth="1"/>
    <col min="7" max="12" width="10.77734375" customWidth="1"/>
  </cols>
  <sheetData>
    <row r="1" spans="1:12" ht="33" customHeight="1" x14ac:dyDescent="0.45">
      <c r="A1" s="34" t="s">
        <v>43</v>
      </c>
    </row>
    <row r="2" spans="1:12" x14ac:dyDescent="0.45">
      <c r="G2" s="35" t="s">
        <v>34</v>
      </c>
      <c r="H2" s="35" t="s">
        <v>39</v>
      </c>
      <c r="I2" s="35" t="s">
        <v>36</v>
      </c>
      <c r="J2" s="35" t="s">
        <v>40</v>
      </c>
      <c r="K2" s="35" t="s">
        <v>37</v>
      </c>
      <c r="L2" s="35" t="s">
        <v>41</v>
      </c>
    </row>
    <row r="3" spans="1:12" ht="24.95" customHeight="1" x14ac:dyDescent="0.45">
      <c r="B3">
        <v>1</v>
      </c>
      <c r="C3">
        <v>10</v>
      </c>
      <c r="D3">
        <v>100</v>
      </c>
      <c r="E3">
        <v>50</v>
      </c>
      <c r="F3">
        <v>20</v>
      </c>
      <c r="H3" s="38"/>
      <c r="J3" s="37"/>
      <c r="L3" s="39"/>
    </row>
    <row r="5" spans="1:12" ht="24.95" customHeight="1" x14ac:dyDescent="0.45">
      <c r="B5">
        <v>4</v>
      </c>
      <c r="C5">
        <v>2</v>
      </c>
      <c r="D5">
        <v>8</v>
      </c>
      <c r="E5">
        <v>4</v>
      </c>
      <c r="F5">
        <v>6</v>
      </c>
      <c r="H5" s="38"/>
      <c r="J5" s="37"/>
      <c r="L5" s="39"/>
    </row>
    <row r="7" spans="1:12" ht="24.95" customHeight="1" x14ac:dyDescent="0.45">
      <c r="B7">
        <v>1</v>
      </c>
      <c r="C7">
        <v>-5</v>
      </c>
      <c r="D7">
        <v>12</v>
      </c>
      <c r="E7">
        <v>-1</v>
      </c>
      <c r="F7">
        <v>10</v>
      </c>
      <c r="H7" s="38"/>
      <c r="J7" s="37"/>
      <c r="L7" s="39"/>
    </row>
  </sheetData>
  <phoneticPr fontId="5"/>
  <pageMargins left="0.7" right="0.7" top="0.75" bottom="0.75" header="0.3" footer="0.3"/>
  <pageSetup paperSize="9" orientation="portrait" horizontalDpi="4294967293" verticalDpi="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markers="1" high="1" low="1" first="1" last="1" displayXAxis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(3)'!B3:F3</xm:f>
              <xm:sqref>G3</xm:sqref>
            </x14:sparkline>
          </x14:sparklines>
        </x14:sparklineGroup>
        <x14:sparklineGroup displayEmptyCellsAs="gap" markers="1" high="1" low="1" displayXAxis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(3)'!B5:F5</xm:f>
              <xm:sqref>G5</xm:sqref>
            </x14:sparkline>
          </x14:sparklines>
        </x14:sparklineGroup>
        <x14:sparklineGroup displayEmptyCellsAs="gap" high="1" low="1" first="1" last="1" displayXAxis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(3)'!B7:F7</xm:f>
              <xm:sqref>G7</xm:sqref>
            </x14:sparkline>
          </x14:sparklines>
        </x14:sparklineGroup>
        <x14:sparklineGroup type="column" displayEmptyCellsAs="gap" high="1" low="1" first="1" last="1" displayXAxis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(3)'!B3:F3</xm:f>
              <xm:sqref>I3</xm:sqref>
            </x14:sparkline>
          </x14:sparklines>
        </x14:sparklineGroup>
        <x14:sparklineGroup type="column" displayEmptyCellsAs="gap" high="1" low="1" first="1" last="1" displayXAxis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(3)'!B5:F5</xm:f>
              <xm:sqref>I5</xm:sqref>
            </x14:sparkline>
          </x14:sparklines>
        </x14:sparklineGroup>
        <x14:sparklineGroup type="column" displayEmptyCellsAs="gap" high="1" low="1" first="1" last="1" displayXAxis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(3)'!B7:F7</xm:f>
              <xm:sqref>I7</xm:sqref>
            </x14:sparkline>
          </x14:sparklines>
        </x14:sparklineGroup>
        <x14:sparklineGroup type="stacked" displayEmptyCellsAs="gap" high="1" low="1" first="1" last="1" negative="1" displayXAxis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(3)'!B3:F3</xm:f>
              <xm:sqref>K3</xm:sqref>
            </x14:sparkline>
          </x14:sparklines>
        </x14:sparklineGroup>
        <x14:sparklineGroup type="stacked" displayEmptyCellsAs="gap" high="1" low="1" first="1" last="1" negative="1" displayXAxis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(3)'!B5:F5</xm:f>
              <xm:sqref>K5</xm:sqref>
            </x14:sparkline>
          </x14:sparklines>
        </x14:sparklineGroup>
        <x14:sparklineGroup type="stacked" displayEmptyCellsAs="gap" high="1" low="1" first="1" last="1" negative="1" displayXAxis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(3)'!B7:F7</xm:f>
              <xm:sqref>K7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workbookViewId="0"/>
  </sheetViews>
  <sheetFormatPr defaultRowHeight="18.75" x14ac:dyDescent="0.45"/>
  <cols>
    <col min="1" max="1" width="5.33203125" customWidth="1"/>
    <col min="2" max="6" width="6.77734375" customWidth="1"/>
    <col min="7" max="12" width="10.77734375" customWidth="1"/>
  </cols>
  <sheetData>
    <row r="1" spans="1:12" ht="33" customHeight="1" x14ac:dyDescent="0.45">
      <c r="A1" s="34" t="s">
        <v>44</v>
      </c>
    </row>
    <row r="2" spans="1:12" x14ac:dyDescent="0.45">
      <c r="G2" s="35" t="s">
        <v>34</v>
      </c>
      <c r="H2" s="35" t="s">
        <v>39</v>
      </c>
      <c r="I2" s="35" t="s">
        <v>36</v>
      </c>
      <c r="J2" s="35" t="s">
        <v>40</v>
      </c>
      <c r="K2" s="35" t="s">
        <v>37</v>
      </c>
      <c r="L2" s="35" t="s">
        <v>41</v>
      </c>
    </row>
    <row r="3" spans="1:12" ht="24.95" customHeight="1" x14ac:dyDescent="0.45">
      <c r="B3">
        <v>1</v>
      </c>
      <c r="C3">
        <v>10</v>
      </c>
      <c r="D3">
        <v>100</v>
      </c>
      <c r="E3">
        <v>50</v>
      </c>
      <c r="F3">
        <v>20</v>
      </c>
      <c r="H3" s="38"/>
      <c r="J3" s="37"/>
      <c r="L3" s="39"/>
    </row>
    <row r="5" spans="1:12" ht="24.95" customHeight="1" x14ac:dyDescent="0.45">
      <c r="B5">
        <v>4</v>
      </c>
      <c r="C5">
        <v>2</v>
      </c>
      <c r="D5">
        <v>8</v>
      </c>
      <c r="E5">
        <v>4</v>
      </c>
      <c r="F5">
        <v>6</v>
      </c>
      <c r="H5" s="38"/>
      <c r="J5" s="37"/>
      <c r="L5" s="39"/>
    </row>
    <row r="7" spans="1:12" ht="24.95" customHeight="1" x14ac:dyDescent="0.45">
      <c r="B7">
        <v>1</v>
      </c>
      <c r="C7">
        <v>-5</v>
      </c>
      <c r="D7">
        <v>12</v>
      </c>
      <c r="E7">
        <v>-1</v>
      </c>
      <c r="F7">
        <v>10</v>
      </c>
      <c r="H7" s="38"/>
      <c r="J7" s="37"/>
      <c r="L7" s="39"/>
    </row>
  </sheetData>
  <phoneticPr fontId="5"/>
  <pageMargins left="0.7" right="0.7" top="0.75" bottom="0.75" header="0.3" footer="0.3"/>
  <pageSetup paperSize="9" orientation="portrait" horizontalDpi="4294967293" verticalDpi="0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stacked" displayEmptyCellsAs="gap" high="1" low="1" first="1" last="1" negative="1" displayXAxis="1" rightToLef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(4)'!B7:F7</xm:f>
              <xm:sqref>K7</xm:sqref>
            </x14:sparkline>
          </x14:sparklines>
        </x14:sparklineGroup>
        <x14:sparklineGroup type="stacked" displayEmptyCellsAs="gap" high="1" low="1" first="1" last="1" negative="1" displayXAxis="1" rightToLef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(4)'!B5:F5</xm:f>
              <xm:sqref>K5</xm:sqref>
            </x14:sparkline>
          </x14:sparklines>
        </x14:sparklineGroup>
        <x14:sparklineGroup type="stacked" displayEmptyCellsAs="gap" high="1" low="1" first="1" last="1" negative="1" displayXAxis="1" rightToLef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(4)'!B3:F3</xm:f>
              <xm:sqref>K3</xm:sqref>
            </x14:sparkline>
          </x14:sparklines>
        </x14:sparklineGroup>
        <x14:sparklineGroup type="column" displayEmptyCellsAs="gap" high="1" low="1" first="1" last="1" displayXAxis="1" rightToLef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(4)'!B7:F7</xm:f>
              <xm:sqref>I7</xm:sqref>
            </x14:sparkline>
          </x14:sparklines>
        </x14:sparklineGroup>
        <x14:sparklineGroup type="column" displayEmptyCellsAs="gap" high="1" low="1" first="1" last="1" displayXAxis="1" rightToLef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(4)'!B5:F5</xm:f>
              <xm:sqref>I5</xm:sqref>
            </x14:sparkline>
          </x14:sparklines>
        </x14:sparklineGroup>
        <x14:sparklineGroup type="column" displayEmptyCellsAs="gap" high="1" low="1" first="1" last="1" displayXAxis="1" rightToLef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(4)'!B3:F3</xm:f>
              <xm:sqref>I3</xm:sqref>
            </x14:sparkline>
          </x14:sparklines>
        </x14:sparklineGroup>
        <x14:sparklineGroup displayEmptyCellsAs="gap" high="1" low="1" first="1" last="1" displayXAxis="1" rightToLef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(4)'!B7:F7</xm:f>
              <xm:sqref>G7</xm:sqref>
            </x14:sparkline>
          </x14:sparklines>
        </x14:sparklineGroup>
        <x14:sparklineGroup displayEmptyCellsAs="gap" markers="1" high="1" low="1" displayXAxis="1" rightToLef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(4)'!B5:F5</xm:f>
              <xm:sqref>G5</xm:sqref>
            </x14:sparkline>
          </x14:sparklines>
        </x14:sparklineGroup>
        <x14:sparklineGroup displayEmptyCellsAs="gap" markers="1" high="1" low="1" first="1" last="1" displayXAxis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 (4)'!B3:F3</xm:f>
              <xm:sqref>G3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/>
  </sheetViews>
  <sheetFormatPr defaultRowHeight="18.75" x14ac:dyDescent="0.45"/>
  <cols>
    <col min="1" max="1" width="5.21875" customWidth="1"/>
    <col min="2" max="2" width="11.6640625" bestFit="1" customWidth="1"/>
    <col min="3" max="6" width="9.88671875" bestFit="1" customWidth="1"/>
    <col min="7" max="9" width="10.109375" bestFit="1" customWidth="1"/>
    <col min="10" max="10" width="9.88671875" bestFit="1" customWidth="1"/>
    <col min="11" max="13" width="11" bestFit="1" customWidth="1"/>
    <col min="14" max="15" width="24.44140625" customWidth="1"/>
  </cols>
  <sheetData>
    <row r="1" spans="1:15" ht="22.5" x14ac:dyDescent="0.45">
      <c r="A1" s="34" t="s">
        <v>46</v>
      </c>
    </row>
    <row r="3" spans="1:15" x14ac:dyDescent="0.45">
      <c r="B3" s="35" t="s">
        <v>18</v>
      </c>
      <c r="C3" s="35" t="s">
        <v>19</v>
      </c>
      <c r="D3" s="35" t="s">
        <v>45</v>
      </c>
      <c r="E3" s="35" t="s">
        <v>21</v>
      </c>
      <c r="F3" s="35" t="s">
        <v>22</v>
      </c>
      <c r="G3" s="35" t="s">
        <v>23</v>
      </c>
      <c r="H3" s="35" t="s">
        <v>24</v>
      </c>
      <c r="I3" s="35" t="s">
        <v>25</v>
      </c>
      <c r="J3" s="35" t="s">
        <v>26</v>
      </c>
      <c r="K3" s="35" t="s">
        <v>27</v>
      </c>
      <c r="L3" s="35" t="s">
        <v>28</v>
      </c>
      <c r="M3" s="35" t="s">
        <v>29</v>
      </c>
      <c r="N3" s="35" t="s">
        <v>50</v>
      </c>
      <c r="O3" s="35" t="s">
        <v>51</v>
      </c>
    </row>
    <row r="4" spans="1:15" ht="35.1" customHeight="1" x14ac:dyDescent="0.45">
      <c r="B4" s="36">
        <v>285.17500000000001</v>
      </c>
      <c r="C4" s="36">
        <v>243.52500000000001</v>
      </c>
      <c r="D4" s="36">
        <v>230.77500000000001</v>
      </c>
      <c r="E4" s="36">
        <v>236.72499999999999</v>
      </c>
      <c r="F4" s="36">
        <v>216.75</v>
      </c>
      <c r="G4" s="36">
        <v>170.85</v>
      </c>
      <c r="H4" s="36">
        <v>216.75</v>
      </c>
      <c r="I4" s="36">
        <v>319.17500000000001</v>
      </c>
      <c r="J4" s="36">
        <v>414.375</v>
      </c>
      <c r="K4" s="36">
        <v>250.75</v>
      </c>
      <c r="L4" s="36">
        <v>192.1</v>
      </c>
      <c r="M4" s="36">
        <v>195.92499999999998</v>
      </c>
      <c r="O4" s="38"/>
    </row>
    <row r="5" spans="1:15" x14ac:dyDescent="0.45">
      <c r="B5" s="36"/>
    </row>
    <row r="6" spans="1:15" x14ac:dyDescent="0.45">
      <c r="B6" s="45" t="s">
        <v>18</v>
      </c>
      <c r="C6" s="45" t="s">
        <v>19</v>
      </c>
      <c r="D6" s="45" t="s">
        <v>45</v>
      </c>
      <c r="E6" s="45" t="s">
        <v>21</v>
      </c>
      <c r="F6" s="45" t="s">
        <v>22</v>
      </c>
      <c r="G6" s="45" t="s">
        <v>23</v>
      </c>
      <c r="H6" s="45" t="s">
        <v>24</v>
      </c>
      <c r="I6" s="45" t="s">
        <v>25</v>
      </c>
      <c r="J6" s="45" t="s">
        <v>26</v>
      </c>
      <c r="K6" s="45" t="s">
        <v>27</v>
      </c>
      <c r="L6" s="45" t="s">
        <v>28</v>
      </c>
      <c r="M6" s="45" t="s">
        <v>29</v>
      </c>
      <c r="N6" s="35" t="s">
        <v>47</v>
      </c>
    </row>
    <row r="7" spans="1:15" ht="35.1" customHeight="1" x14ac:dyDescent="0.45">
      <c r="B7" s="36">
        <v>285.17500000000001</v>
      </c>
      <c r="C7" s="36">
        <v>243.52500000000001</v>
      </c>
      <c r="D7" s="36">
        <v>230.77500000000001</v>
      </c>
      <c r="E7" s="36">
        <v>236.72499999999999</v>
      </c>
      <c r="F7" s="36">
        <v>216.75</v>
      </c>
      <c r="G7" s="36">
        <v>170.85</v>
      </c>
      <c r="H7" s="36">
        <v>216.75</v>
      </c>
      <c r="I7" s="36">
        <v>319.17500000000001</v>
      </c>
      <c r="J7" s="36">
        <v>414.375</v>
      </c>
      <c r="K7" s="36">
        <v>250.75</v>
      </c>
      <c r="L7" s="36">
        <v>192.1</v>
      </c>
      <c r="M7" s="36">
        <v>195.92499999999998</v>
      </c>
      <c r="O7" s="38"/>
    </row>
    <row r="8" spans="1:15" x14ac:dyDescent="0.45"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</row>
    <row r="9" spans="1:15" x14ac:dyDescent="0.45">
      <c r="B9" s="44">
        <v>40179</v>
      </c>
      <c r="C9" s="44">
        <v>40210</v>
      </c>
      <c r="D9" s="44">
        <v>40238</v>
      </c>
      <c r="E9" s="44">
        <v>40269</v>
      </c>
      <c r="F9" s="44">
        <v>40299</v>
      </c>
      <c r="G9" s="44">
        <v>40330</v>
      </c>
      <c r="H9" s="44">
        <v>40360</v>
      </c>
      <c r="I9" s="44">
        <v>40391</v>
      </c>
      <c r="J9" s="44">
        <v>40422</v>
      </c>
      <c r="K9" s="44">
        <v>40452</v>
      </c>
      <c r="L9" s="44">
        <v>40483</v>
      </c>
      <c r="M9" s="44">
        <v>40513</v>
      </c>
      <c r="N9" s="35" t="s">
        <v>48</v>
      </c>
    </row>
    <row r="10" spans="1:15" ht="35.1" customHeight="1" x14ac:dyDescent="0.45">
      <c r="B10" s="36">
        <v>285.17500000000001</v>
      </c>
      <c r="C10" s="36">
        <v>243.52500000000001</v>
      </c>
      <c r="D10" s="36">
        <v>230.77500000000001</v>
      </c>
      <c r="E10" s="36">
        <v>236.72499999999999</v>
      </c>
      <c r="F10" s="36">
        <v>216.75</v>
      </c>
      <c r="G10" s="36">
        <v>170.85</v>
      </c>
      <c r="H10" s="36">
        <v>216.75</v>
      </c>
      <c r="I10" s="36">
        <v>319.17500000000001</v>
      </c>
      <c r="J10" s="36">
        <v>414.375</v>
      </c>
      <c r="K10" s="36">
        <v>250.75</v>
      </c>
      <c r="L10" s="36">
        <v>192.1</v>
      </c>
      <c r="M10" s="36">
        <v>195.92499999999998</v>
      </c>
      <c r="O10" s="38"/>
    </row>
    <row r="11" spans="1:15" x14ac:dyDescent="0.45"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</row>
    <row r="12" spans="1:15" x14ac:dyDescent="0.45">
      <c r="B12" s="40">
        <v>40179</v>
      </c>
      <c r="C12" s="40">
        <v>40180</v>
      </c>
      <c r="D12" s="40">
        <v>40181</v>
      </c>
      <c r="E12" s="41">
        <v>40299</v>
      </c>
      <c r="F12" s="41">
        <v>40300</v>
      </c>
      <c r="G12" s="41">
        <v>40301</v>
      </c>
      <c r="H12" s="42">
        <v>40422</v>
      </c>
      <c r="I12" s="42">
        <v>40423</v>
      </c>
      <c r="J12" s="42">
        <v>40424</v>
      </c>
      <c r="K12" s="43">
        <v>40513</v>
      </c>
      <c r="L12" s="43">
        <v>40514</v>
      </c>
      <c r="M12" s="43">
        <v>40515</v>
      </c>
      <c r="N12" s="35" t="s">
        <v>49</v>
      </c>
    </row>
    <row r="13" spans="1:15" ht="35.1" customHeight="1" x14ac:dyDescent="0.45">
      <c r="B13" s="36">
        <v>285.17500000000001</v>
      </c>
      <c r="C13" s="36">
        <v>243.52500000000001</v>
      </c>
      <c r="D13" s="36">
        <v>230.77500000000001</v>
      </c>
      <c r="E13" s="36">
        <v>236.72499999999999</v>
      </c>
      <c r="F13" s="36">
        <v>216.75</v>
      </c>
      <c r="G13" s="36">
        <v>170.85</v>
      </c>
      <c r="H13" s="36">
        <v>216.75</v>
      </c>
      <c r="I13" s="36">
        <v>319.17500000000001</v>
      </c>
      <c r="J13" s="36">
        <v>414.375</v>
      </c>
      <c r="K13" s="36">
        <v>250.75</v>
      </c>
      <c r="L13" s="36">
        <v>192.1</v>
      </c>
      <c r="M13" s="36">
        <v>195.92499999999998</v>
      </c>
      <c r="O13" s="38"/>
    </row>
    <row r="15" spans="1:15" x14ac:dyDescent="0.45">
      <c r="B15" s="46">
        <v>40179</v>
      </c>
      <c r="C15" s="46">
        <v>40300</v>
      </c>
      <c r="D15" s="46">
        <v>40301</v>
      </c>
      <c r="E15" s="46">
        <v>40360</v>
      </c>
      <c r="F15" s="46">
        <v>40361</v>
      </c>
      <c r="G15" s="46">
        <v>40454</v>
      </c>
      <c r="H15" s="46">
        <v>40456</v>
      </c>
      <c r="I15" s="46">
        <v>40458</v>
      </c>
      <c r="J15" s="46">
        <v>40424</v>
      </c>
      <c r="K15" s="46">
        <v>40513</v>
      </c>
      <c r="L15" s="46">
        <v>40514</v>
      </c>
      <c r="M15" s="46">
        <v>40819</v>
      </c>
      <c r="N15" s="35" t="s">
        <v>52</v>
      </c>
    </row>
    <row r="16" spans="1:15" ht="35.1" customHeight="1" x14ac:dyDescent="0.45">
      <c r="B16" s="36">
        <v>285.17500000000001</v>
      </c>
      <c r="C16" s="36">
        <v>243.52500000000001</v>
      </c>
      <c r="D16" s="36">
        <v>230.77500000000001</v>
      </c>
      <c r="E16" s="36">
        <v>236.72499999999999</v>
      </c>
      <c r="F16" s="36">
        <v>216.75</v>
      </c>
      <c r="G16" s="36">
        <v>170.85</v>
      </c>
      <c r="H16" s="36">
        <v>216.75</v>
      </c>
      <c r="I16" s="36">
        <v>319.17500000000001</v>
      </c>
      <c r="J16" s="36">
        <v>414.375</v>
      </c>
      <c r="K16" s="36">
        <v>250.75</v>
      </c>
      <c r="L16" s="36">
        <v>192.1</v>
      </c>
      <c r="M16" s="36">
        <v>195.92499999999998</v>
      </c>
      <c r="O16" s="38"/>
    </row>
  </sheetData>
  <phoneticPr fontId="5"/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displayXAxis="1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'基本操作（5）'!B4:M4</xm:f>
              <xm:sqref>N4</xm:sqref>
            </x14:sparkline>
          </x14:sparklines>
        </x14:sparklineGroup>
        <x14:sparklineGroup dateAxis="1" displayEmptyCellsAs="gap" displayXAxis="1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m:f>'基本操作（5）'!B6:M6</xm:f>
          <x14:sparklines>
            <x14:sparkline>
              <xm:f>'基本操作（5）'!B7:M7</xm:f>
              <xm:sqref>N7</xm:sqref>
            </x14:sparkline>
          </x14:sparklines>
        </x14:sparklineGroup>
        <x14:sparklineGroup dateAxis="1" displayEmptyCellsAs="gap" displayXAxis="1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m:f>'基本操作（5）'!B12:M12</xm:f>
          <x14:sparklines>
            <x14:sparkline>
              <xm:f>'基本操作（5）'!B13:M13</xm:f>
              <xm:sqref>N13</xm:sqref>
            </x14:sparkline>
          </x14:sparklines>
        </x14:sparklineGroup>
        <x14:sparklineGroup dateAxis="1" displayEmptyCellsAs="gap" markers="1" high="1" low="1" first="1" last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m:f>'基本操作（5）'!B15:M15</xm:f>
          <x14:sparklines>
            <x14:sparkline>
              <xm:f>'基本操作（5）'!B16:M16</xm:f>
              <xm:sqref>N16</xm:sqref>
            </x14:sparkline>
          </x14:sparklines>
        </x14:sparklineGroup>
        <x14:sparklineGroup dateAxis="1" displayEmptyCellsAs="gap" displayXAxis="1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m:f>'基本操作（5）'!B9:M9</xm:f>
          <x14:sparklines>
            <x14:sparkline>
              <xm:f>'基本操作（5）'!B10:M10</xm:f>
              <xm:sqref>N10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workbookViewId="0"/>
  </sheetViews>
  <sheetFormatPr defaultRowHeight="18.75" x14ac:dyDescent="0.45"/>
  <cols>
    <col min="1" max="1" width="5.21875" customWidth="1"/>
    <col min="2" max="2" width="11.6640625" bestFit="1" customWidth="1"/>
    <col min="3" max="6" width="9.88671875" bestFit="1" customWidth="1"/>
    <col min="7" max="9" width="10.109375" bestFit="1" customWidth="1"/>
    <col min="10" max="10" width="9.88671875" bestFit="1" customWidth="1"/>
    <col min="11" max="13" width="11" bestFit="1" customWidth="1"/>
    <col min="14" max="15" width="24.44140625" customWidth="1"/>
  </cols>
  <sheetData>
    <row r="1" spans="1:15" ht="22.5" x14ac:dyDescent="0.45">
      <c r="A1" s="34" t="s">
        <v>53</v>
      </c>
    </row>
    <row r="3" spans="1:15" x14ac:dyDescent="0.45">
      <c r="B3" s="35" t="s">
        <v>18</v>
      </c>
      <c r="C3" s="35" t="s">
        <v>19</v>
      </c>
      <c r="D3" s="35" t="s">
        <v>45</v>
      </c>
      <c r="E3" s="35" t="s">
        <v>21</v>
      </c>
      <c r="F3" s="35" t="s">
        <v>22</v>
      </c>
      <c r="G3" s="35" t="s">
        <v>23</v>
      </c>
      <c r="H3" s="35" t="s">
        <v>24</v>
      </c>
      <c r="I3" s="35" t="s">
        <v>25</v>
      </c>
      <c r="J3" s="35" t="s">
        <v>26</v>
      </c>
      <c r="K3" s="35" t="s">
        <v>27</v>
      </c>
      <c r="L3" s="35" t="s">
        <v>28</v>
      </c>
      <c r="M3" s="35" t="s">
        <v>29</v>
      </c>
      <c r="N3" s="35" t="s">
        <v>54</v>
      </c>
      <c r="O3" s="35" t="s">
        <v>51</v>
      </c>
    </row>
    <row r="4" spans="1:15" ht="35.1" customHeight="1" x14ac:dyDescent="0.45">
      <c r="B4" s="36">
        <v>285.17500000000001</v>
      </c>
      <c r="C4" s="36">
        <v>243.52500000000001</v>
      </c>
      <c r="D4" s="36">
        <v>230.77500000000001</v>
      </c>
      <c r="E4" s="36">
        <v>236.72499999999999</v>
      </c>
      <c r="F4" s="36">
        <v>216.75</v>
      </c>
      <c r="G4" s="36">
        <v>170.85</v>
      </c>
      <c r="H4" s="36">
        <v>216.75</v>
      </c>
      <c r="I4" s="36">
        <v>319.17500000000001</v>
      </c>
      <c r="J4" s="36">
        <v>414.375</v>
      </c>
      <c r="K4" s="36">
        <v>250.75</v>
      </c>
      <c r="L4" s="36">
        <v>192.1</v>
      </c>
      <c r="M4" s="36">
        <v>195.92499999999998</v>
      </c>
      <c r="O4" s="38"/>
    </row>
    <row r="5" spans="1:15" x14ac:dyDescent="0.45">
      <c r="B5" s="36"/>
    </row>
    <row r="6" spans="1:15" x14ac:dyDescent="0.45">
      <c r="B6" s="45" t="s">
        <v>18</v>
      </c>
      <c r="C6" s="45" t="s">
        <v>19</v>
      </c>
      <c r="D6" s="45" t="s">
        <v>45</v>
      </c>
      <c r="E6" s="45" t="s">
        <v>21</v>
      </c>
      <c r="F6" s="45" t="s">
        <v>22</v>
      </c>
      <c r="G6" s="45" t="s">
        <v>23</v>
      </c>
      <c r="H6" s="45" t="s">
        <v>24</v>
      </c>
      <c r="I6" s="45" t="s">
        <v>25</v>
      </c>
      <c r="J6" s="45" t="s">
        <v>26</v>
      </c>
      <c r="K6" s="45" t="s">
        <v>27</v>
      </c>
      <c r="L6" s="45" t="s">
        <v>28</v>
      </c>
      <c r="M6" s="45" t="s">
        <v>29</v>
      </c>
      <c r="N6" s="35" t="s">
        <v>55</v>
      </c>
    </row>
    <row r="7" spans="1:15" ht="35.1" customHeight="1" x14ac:dyDescent="0.45">
      <c r="B7" s="36">
        <v>285.17500000000001</v>
      </c>
      <c r="C7" s="36">
        <v>243.52500000000001</v>
      </c>
      <c r="D7" s="36">
        <v>230.77500000000001</v>
      </c>
      <c r="E7" s="36">
        <v>236.72499999999999</v>
      </c>
      <c r="F7" s="36">
        <v>216.75</v>
      </c>
      <c r="G7" s="36">
        <v>170.85</v>
      </c>
      <c r="H7" s="36">
        <v>216.75</v>
      </c>
      <c r="I7" s="36">
        <v>319.17500000000001</v>
      </c>
      <c r="J7" s="36">
        <v>414.375</v>
      </c>
      <c r="K7" s="36">
        <v>250.75</v>
      </c>
      <c r="L7" s="36">
        <v>192.1</v>
      </c>
      <c r="M7" s="36">
        <v>195.92499999999998</v>
      </c>
      <c r="O7" s="38"/>
    </row>
    <row r="8" spans="1:15" x14ac:dyDescent="0.45"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</row>
    <row r="9" spans="1:15" x14ac:dyDescent="0.45">
      <c r="B9" s="45" t="s">
        <v>18</v>
      </c>
      <c r="C9" s="45" t="s">
        <v>19</v>
      </c>
      <c r="D9" s="45" t="s">
        <v>45</v>
      </c>
      <c r="E9" s="45" t="s">
        <v>21</v>
      </c>
      <c r="F9" s="45" t="s">
        <v>22</v>
      </c>
      <c r="G9" s="45" t="s">
        <v>23</v>
      </c>
      <c r="H9" s="45" t="s">
        <v>24</v>
      </c>
      <c r="I9" s="45" t="s">
        <v>25</v>
      </c>
      <c r="J9" s="45" t="s">
        <v>26</v>
      </c>
      <c r="K9" s="45" t="s">
        <v>27</v>
      </c>
      <c r="L9" s="45" t="s">
        <v>28</v>
      </c>
      <c r="M9" s="45" t="s">
        <v>29</v>
      </c>
      <c r="N9" s="35" t="s">
        <v>56</v>
      </c>
    </row>
    <row r="10" spans="1:15" ht="35.1" customHeight="1" x14ac:dyDescent="0.45">
      <c r="B10" s="36">
        <v>285.17500000000001</v>
      </c>
      <c r="C10" s="36">
        <v>243.52500000000001</v>
      </c>
      <c r="D10" s="36">
        <v>230.77500000000001</v>
      </c>
      <c r="E10" s="36">
        <v>236.72499999999999</v>
      </c>
      <c r="F10" s="36">
        <v>216.75</v>
      </c>
      <c r="G10" s="36">
        <v>170.85</v>
      </c>
      <c r="H10" s="36">
        <v>216.75</v>
      </c>
      <c r="I10" s="36">
        <v>319.17500000000001</v>
      </c>
      <c r="J10" s="36">
        <v>414.375</v>
      </c>
      <c r="K10" s="36">
        <v>250.75</v>
      </c>
      <c r="L10" s="36">
        <v>192.1</v>
      </c>
      <c r="M10" s="36">
        <v>195.92499999999998</v>
      </c>
      <c r="O10" s="38"/>
    </row>
    <row r="11" spans="1:15" x14ac:dyDescent="0.45"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</row>
    <row r="12" spans="1:15" x14ac:dyDescent="0.45">
      <c r="B12" s="45" t="s">
        <v>18</v>
      </c>
      <c r="C12" s="45" t="s">
        <v>19</v>
      </c>
      <c r="D12" s="45" t="s">
        <v>45</v>
      </c>
      <c r="E12" s="45" t="s">
        <v>21</v>
      </c>
      <c r="F12" s="45" t="s">
        <v>22</v>
      </c>
      <c r="G12" s="45" t="s">
        <v>23</v>
      </c>
      <c r="H12" s="45" t="s">
        <v>24</v>
      </c>
      <c r="I12" s="45" t="s">
        <v>25</v>
      </c>
      <c r="J12" s="45" t="s">
        <v>26</v>
      </c>
      <c r="K12" s="45" t="s">
        <v>27</v>
      </c>
      <c r="L12" s="45" t="s">
        <v>28</v>
      </c>
      <c r="M12" s="45" t="s">
        <v>29</v>
      </c>
      <c r="N12" s="35" t="s">
        <v>57</v>
      </c>
    </row>
    <row r="13" spans="1:15" ht="35.1" customHeight="1" x14ac:dyDescent="0.45">
      <c r="B13" s="36">
        <f>B4-AVERAGE($B$4:$M$4)</f>
        <v>37.435416666666669</v>
      </c>
      <c r="C13" s="36">
        <f t="shared" ref="C13:M13" si="0">C4-AVERAGE($B$4:$M$4)</f>
        <v>-4.2145833333333371</v>
      </c>
      <c r="D13" s="36">
        <f t="shared" si="0"/>
        <v>-16.964583333333337</v>
      </c>
      <c r="E13" s="36">
        <f t="shared" si="0"/>
        <v>-11.014583333333348</v>
      </c>
      <c r="F13" s="36">
        <f t="shared" si="0"/>
        <v>-30.989583333333343</v>
      </c>
      <c r="G13" s="36">
        <f t="shared" si="0"/>
        <v>-76.889583333333348</v>
      </c>
      <c r="H13" s="36">
        <f t="shared" si="0"/>
        <v>-30.989583333333343</v>
      </c>
      <c r="I13" s="36">
        <f t="shared" si="0"/>
        <v>71.435416666666669</v>
      </c>
      <c r="J13" s="36">
        <f t="shared" si="0"/>
        <v>166.63541666666666</v>
      </c>
      <c r="K13" s="36">
        <f t="shared" si="0"/>
        <v>3.0104166666666572</v>
      </c>
      <c r="L13" s="36">
        <f t="shared" si="0"/>
        <v>-55.639583333333348</v>
      </c>
      <c r="M13" s="36">
        <f t="shared" si="0"/>
        <v>-51.81458333333336</v>
      </c>
      <c r="N13" s="47" t="s">
        <v>58</v>
      </c>
      <c r="O13" s="38"/>
    </row>
    <row r="14" spans="1:15" ht="35.1" customHeight="1" x14ac:dyDescent="0.45">
      <c r="M14" s="36"/>
      <c r="N14" s="47" t="s">
        <v>58</v>
      </c>
    </row>
  </sheetData>
  <phoneticPr fontId="5"/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in="100" displayEmptyCellsAs="gap" displayXAxis="1" minAxisType="custom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'基本操作（6）'!B7:M7</xm:f>
              <xm:sqref>N7</xm:sqref>
            </x14:sparkline>
          </x14:sparklines>
        </x14:sparklineGroup>
        <x14:sparklineGroup manualMax="400" displayEmptyCellsAs="gap" displayXAxis="1" maxAxisType="custom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'基本操作（6）'!B10:M10</xm:f>
              <xm:sqref>N10</xm:sqref>
            </x14:sparkline>
          </x14:sparklines>
        </x14:sparklineGroup>
        <x14:sparklineGroup type="column" displayEmptyCellsAs="gap" negative="1" displayXAxis="1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'基本操作（6）'!B13:M13</xm:f>
              <xm:sqref>N13</xm:sqref>
            </x14:sparkline>
          </x14:sparklines>
        </x14:sparklineGroup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'基本操作（6）'!B13:M13</xm:f>
              <xm:sqref>N14</xm:sqref>
            </x14:sparkline>
          </x14:sparklines>
        </x14:sparklineGroup>
        <x14:sparklineGroup displayEmptyCellsAs="gap" displayXAxis="1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'基本操作（6）'!B4:M4</xm:f>
              <xm:sqref>N4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/>
  </sheetViews>
  <sheetFormatPr defaultRowHeight="18.75" x14ac:dyDescent="0.45"/>
  <cols>
    <col min="1" max="1" width="5.21875" customWidth="1"/>
    <col min="2" max="2" width="11.6640625" bestFit="1" customWidth="1"/>
    <col min="3" max="6" width="9.88671875" bestFit="1" customWidth="1"/>
    <col min="7" max="9" width="10.109375" bestFit="1" customWidth="1"/>
    <col min="10" max="10" width="9.88671875" bestFit="1" customWidth="1"/>
    <col min="11" max="13" width="11" bestFit="1" customWidth="1"/>
    <col min="14" max="15" width="24.44140625" customWidth="1"/>
  </cols>
  <sheetData>
    <row r="1" spans="1:15" ht="22.5" x14ac:dyDescent="0.45">
      <c r="A1" s="34" t="s">
        <v>60</v>
      </c>
    </row>
    <row r="3" spans="1:15" x14ac:dyDescent="0.45">
      <c r="B3" s="35" t="s">
        <v>18</v>
      </c>
      <c r="C3" s="35" t="s">
        <v>19</v>
      </c>
      <c r="D3" s="35" t="s">
        <v>45</v>
      </c>
      <c r="E3" s="35" t="s">
        <v>21</v>
      </c>
      <c r="F3" s="35" t="s">
        <v>22</v>
      </c>
      <c r="G3" s="35" t="s">
        <v>23</v>
      </c>
      <c r="H3" s="35" t="s">
        <v>24</v>
      </c>
      <c r="I3" s="35" t="s">
        <v>25</v>
      </c>
      <c r="J3" s="35" t="s">
        <v>26</v>
      </c>
      <c r="K3" s="35" t="s">
        <v>27</v>
      </c>
      <c r="L3" s="35" t="s">
        <v>28</v>
      </c>
      <c r="M3" s="35" t="s">
        <v>29</v>
      </c>
      <c r="N3" s="35" t="s">
        <v>34</v>
      </c>
      <c r="O3" s="35" t="s">
        <v>51</v>
      </c>
    </row>
    <row r="4" spans="1:15" ht="35.1" customHeight="1" x14ac:dyDescent="0.45">
      <c r="B4" s="36">
        <v>285.17500000000001</v>
      </c>
      <c r="C4" s="36">
        <v>243.52500000000001</v>
      </c>
      <c r="D4" s="36">
        <v>230.77500000000001</v>
      </c>
      <c r="E4" s="36">
        <v>236.72499999999999</v>
      </c>
      <c r="F4" s="36">
        <v>216.75</v>
      </c>
      <c r="G4" s="36">
        <v>170.85</v>
      </c>
      <c r="H4" s="36">
        <v>216.75</v>
      </c>
      <c r="I4" s="36">
        <v>319.17500000000001</v>
      </c>
      <c r="J4" s="36">
        <v>414.375</v>
      </c>
      <c r="K4" s="36">
        <v>250.75</v>
      </c>
      <c r="L4" s="36">
        <v>192.1</v>
      </c>
      <c r="M4" s="36">
        <v>195.92499999999998</v>
      </c>
      <c r="O4" s="38"/>
    </row>
    <row r="5" spans="1:15" x14ac:dyDescent="0.45">
      <c r="B5" s="36"/>
    </row>
    <row r="6" spans="1:15" x14ac:dyDescent="0.45">
      <c r="B6" s="45" t="s">
        <v>18</v>
      </c>
      <c r="C6" s="45" t="s">
        <v>19</v>
      </c>
      <c r="D6" s="45" t="s">
        <v>45</v>
      </c>
      <c r="E6" s="45" t="s">
        <v>21</v>
      </c>
      <c r="F6" s="45" t="s">
        <v>22</v>
      </c>
      <c r="G6" s="45" t="s">
        <v>23</v>
      </c>
      <c r="H6" s="45" t="s">
        <v>24</v>
      </c>
      <c r="I6" s="45" t="s">
        <v>25</v>
      </c>
      <c r="J6" s="45" t="s">
        <v>26</v>
      </c>
      <c r="K6" s="45" t="s">
        <v>27</v>
      </c>
      <c r="L6" s="45" t="s">
        <v>28</v>
      </c>
      <c r="M6" s="45" t="s">
        <v>29</v>
      </c>
      <c r="N6" s="35" t="s">
        <v>61</v>
      </c>
    </row>
    <row r="7" spans="1:15" ht="35.1" customHeight="1" x14ac:dyDescent="0.45">
      <c r="B7" s="36">
        <v>285.17500000000001</v>
      </c>
      <c r="C7" s="36">
        <v>243.52500000000001</v>
      </c>
      <c r="D7" s="36">
        <v>0</v>
      </c>
      <c r="E7" s="36">
        <v>236.72499999999999</v>
      </c>
      <c r="F7" s="36">
        <v>216.75</v>
      </c>
      <c r="G7" s="36"/>
      <c r="H7" s="36">
        <v>216.75</v>
      </c>
      <c r="I7" s="36">
        <v>319.17500000000001</v>
      </c>
      <c r="J7" s="36">
        <v>0</v>
      </c>
      <c r="K7" s="36">
        <v>250.75</v>
      </c>
      <c r="L7" s="36"/>
      <c r="M7" s="36">
        <v>195.92499999999998</v>
      </c>
      <c r="O7" s="38"/>
    </row>
    <row r="8" spans="1:15" x14ac:dyDescent="0.45"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</row>
    <row r="9" spans="1:15" x14ac:dyDescent="0.45">
      <c r="B9" s="45" t="s">
        <v>18</v>
      </c>
      <c r="C9" s="45" t="s">
        <v>19</v>
      </c>
      <c r="D9" s="45" t="s">
        <v>45</v>
      </c>
      <c r="E9" s="45" t="s">
        <v>21</v>
      </c>
      <c r="F9" s="45" t="s">
        <v>22</v>
      </c>
      <c r="G9" s="45" t="s">
        <v>23</v>
      </c>
      <c r="H9" s="45" t="s">
        <v>24</v>
      </c>
      <c r="I9" s="45" t="s">
        <v>25</v>
      </c>
      <c r="J9" s="45" t="s">
        <v>26</v>
      </c>
      <c r="K9" s="45" t="s">
        <v>27</v>
      </c>
      <c r="L9" s="45" t="s">
        <v>28</v>
      </c>
      <c r="M9" s="45" t="s">
        <v>29</v>
      </c>
      <c r="N9" s="35" t="s">
        <v>62</v>
      </c>
    </row>
    <row r="10" spans="1:15" ht="35.1" customHeight="1" x14ac:dyDescent="0.45">
      <c r="B10" s="36">
        <v>285.17500000000001</v>
      </c>
      <c r="C10" s="36">
        <v>243.52500000000001</v>
      </c>
      <c r="D10" s="36">
        <v>0</v>
      </c>
      <c r="E10" s="36">
        <v>236.72499999999999</v>
      </c>
      <c r="F10" s="36">
        <v>216.75</v>
      </c>
      <c r="G10" s="36"/>
      <c r="H10" s="36">
        <v>216.75</v>
      </c>
      <c r="I10" s="36">
        <v>319.17500000000001</v>
      </c>
      <c r="J10" s="36">
        <v>0</v>
      </c>
      <c r="K10" s="36">
        <v>250.75</v>
      </c>
      <c r="L10" s="36"/>
      <c r="M10" s="36">
        <v>195.92499999999998</v>
      </c>
      <c r="O10" s="38"/>
    </row>
    <row r="11" spans="1:15" x14ac:dyDescent="0.45"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</row>
    <row r="12" spans="1:15" x14ac:dyDescent="0.45">
      <c r="B12" s="45" t="s">
        <v>18</v>
      </c>
      <c r="C12" s="45" t="s">
        <v>19</v>
      </c>
      <c r="D12" s="45" t="s">
        <v>45</v>
      </c>
      <c r="E12" s="45" t="s">
        <v>21</v>
      </c>
      <c r="F12" s="45" t="s">
        <v>22</v>
      </c>
      <c r="G12" s="45" t="s">
        <v>23</v>
      </c>
      <c r="H12" s="45" t="s">
        <v>24</v>
      </c>
      <c r="I12" s="45" t="s">
        <v>25</v>
      </c>
      <c r="J12" s="45" t="s">
        <v>26</v>
      </c>
      <c r="K12" s="45" t="s">
        <v>27</v>
      </c>
      <c r="L12" s="45" t="s">
        <v>28</v>
      </c>
      <c r="M12" s="45" t="s">
        <v>29</v>
      </c>
      <c r="N12" s="49" t="s">
        <v>63</v>
      </c>
    </row>
    <row r="13" spans="1:15" ht="35.1" customHeight="1" x14ac:dyDescent="0.45">
      <c r="B13" s="36">
        <v>285.17500000000001</v>
      </c>
      <c r="C13" s="36">
        <v>243.52500000000001</v>
      </c>
      <c r="D13" s="36">
        <v>0</v>
      </c>
      <c r="E13" s="36">
        <v>236.72499999999999</v>
      </c>
      <c r="F13" s="36">
        <v>216.75</v>
      </c>
      <c r="G13" s="36"/>
      <c r="H13" s="36">
        <v>216.75</v>
      </c>
      <c r="I13" s="36">
        <v>319.17500000000001</v>
      </c>
      <c r="J13" s="36">
        <v>0</v>
      </c>
      <c r="K13" s="36">
        <v>250.75</v>
      </c>
      <c r="L13" s="36"/>
      <c r="M13" s="36">
        <v>195.92499999999998</v>
      </c>
      <c r="O13" s="38"/>
    </row>
    <row r="14" spans="1:15" x14ac:dyDescent="0.45"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O14" s="38"/>
    </row>
    <row r="15" spans="1:15" x14ac:dyDescent="0.45">
      <c r="B15" s="45" t="s">
        <v>18</v>
      </c>
      <c r="C15" s="45" t="s">
        <v>19</v>
      </c>
      <c r="D15" s="45" t="s">
        <v>45</v>
      </c>
      <c r="E15" s="45" t="s">
        <v>21</v>
      </c>
      <c r="F15" s="45" t="s">
        <v>22</v>
      </c>
      <c r="G15" s="45" t="s">
        <v>23</v>
      </c>
      <c r="H15" s="45" t="s">
        <v>24</v>
      </c>
      <c r="I15" s="45" t="s">
        <v>25</v>
      </c>
      <c r="J15" s="45" t="s">
        <v>26</v>
      </c>
      <c r="K15" s="45" t="s">
        <v>27</v>
      </c>
      <c r="L15" s="45" t="s">
        <v>28</v>
      </c>
      <c r="M15" s="45" t="s">
        <v>29</v>
      </c>
      <c r="N15" s="49" t="s">
        <v>63</v>
      </c>
    </row>
    <row r="16" spans="1:15" ht="35.1" customHeight="1" x14ac:dyDescent="0.45">
      <c r="B16" s="36">
        <v>285.17500000000001</v>
      </c>
      <c r="C16" s="36">
        <v>243.52500000000001</v>
      </c>
      <c r="D16" s="36">
        <v>0</v>
      </c>
      <c r="E16" s="36">
        <v>236.72499999999999</v>
      </c>
      <c r="F16" s="36">
        <v>216.75</v>
      </c>
      <c r="G16" s="36"/>
      <c r="H16" s="36">
        <v>216.75</v>
      </c>
      <c r="I16" s="36">
        <v>319.17500000000001</v>
      </c>
      <c r="J16" s="36">
        <v>0</v>
      </c>
      <c r="K16" s="36">
        <v>250.75</v>
      </c>
      <c r="L16" s="36"/>
      <c r="M16" s="36">
        <v>195.92499999999998</v>
      </c>
      <c r="O16" s="38"/>
    </row>
    <row r="17" spans="13:13" ht="35.1" customHeight="1" x14ac:dyDescent="0.45">
      <c r="M17" s="36"/>
    </row>
  </sheetData>
  <phoneticPr fontId="5"/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'基本操作（7）)'!B4:M4</xm:f>
              <xm:sqref>N4</xm:sqref>
            </x14:sparkline>
          </x14:sparklines>
        </x14:sparklineGroup>
        <x14:sparklineGroup displayEmptyCellsAs="gap" displayHidden="1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'基本操作（7）)'!B16:M16</xm:f>
              <xm:sqref>N16</xm:sqref>
            </x14:sparkline>
          </x14:sparklines>
        </x14:sparklineGroup>
        <x14:sparklineGroup displayEmptyCellsAs="span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'基本操作（7）)'!B13:M13</xm:f>
              <xm:sqref>N13</xm:sqref>
            </x14:sparkline>
            <x14:sparkline>
              <xm:f>'基本操作（7）)'!B14:M14</xm:f>
              <xm:sqref>N14</xm:sqref>
            </x14:sparkline>
          </x14:sparklines>
        </x14:sparklineGroup>
        <x14:sparklineGroup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'基本操作（7）)'!B10:M10</xm:f>
              <xm:sqref>N10</xm:sqref>
            </x14:sparkline>
          </x14:sparklines>
        </x14:sparklineGroup>
        <x14:sparklineGroup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'基本操作（7）)'!B7:M7</xm:f>
              <xm:sqref>N7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workbookViewId="0"/>
  </sheetViews>
  <sheetFormatPr defaultRowHeight="18.75" x14ac:dyDescent="0.45"/>
  <cols>
    <col min="1" max="1" width="5.21875" customWidth="1"/>
    <col min="2" max="2" width="11.6640625" bestFit="1" customWidth="1"/>
    <col min="3" max="6" width="9.88671875" bestFit="1" customWidth="1"/>
    <col min="7" max="9" width="10.109375" bestFit="1" customWidth="1"/>
    <col min="10" max="10" width="9.88671875" bestFit="1" customWidth="1"/>
    <col min="11" max="12" width="11" hidden="1" customWidth="1"/>
    <col min="13" max="13" width="11" bestFit="1" customWidth="1"/>
    <col min="14" max="16" width="24.44140625" customWidth="1"/>
  </cols>
  <sheetData>
    <row r="1" spans="1:16" ht="22.5" x14ac:dyDescent="0.45">
      <c r="A1" s="34" t="s">
        <v>64</v>
      </c>
    </row>
    <row r="2" spans="1:16" x14ac:dyDescent="0.45">
      <c r="N2" s="50" t="s">
        <v>65</v>
      </c>
    </row>
    <row r="3" spans="1:16" x14ac:dyDescent="0.45">
      <c r="B3" s="35" t="s">
        <v>18</v>
      </c>
      <c r="C3" s="35" t="s">
        <v>19</v>
      </c>
      <c r="D3" s="35" t="s">
        <v>45</v>
      </c>
      <c r="E3" s="35" t="s">
        <v>21</v>
      </c>
      <c r="F3" s="35" t="s">
        <v>22</v>
      </c>
      <c r="G3" s="35" t="s">
        <v>23</v>
      </c>
      <c r="H3" s="35" t="s">
        <v>24</v>
      </c>
      <c r="I3" s="35" t="s">
        <v>25</v>
      </c>
      <c r="J3" s="35" t="s">
        <v>26</v>
      </c>
      <c r="K3" s="35" t="s">
        <v>27</v>
      </c>
      <c r="L3" s="35" t="s">
        <v>28</v>
      </c>
      <c r="M3" s="35" t="s">
        <v>29</v>
      </c>
      <c r="N3" s="54" t="s">
        <v>34</v>
      </c>
      <c r="O3" s="54"/>
      <c r="P3" s="35" t="s">
        <v>51</v>
      </c>
    </row>
    <row r="4" spans="1:16" ht="35.1" customHeight="1" x14ac:dyDescent="0.45">
      <c r="B4" s="36">
        <v>285.17500000000001</v>
      </c>
      <c r="C4" s="36">
        <v>243.52500000000001</v>
      </c>
      <c r="D4" s="36">
        <v>230.77500000000001</v>
      </c>
      <c r="E4" s="36">
        <v>236.72499999999999</v>
      </c>
      <c r="F4" s="36">
        <v>216.75</v>
      </c>
      <c r="G4" s="36">
        <v>170.85</v>
      </c>
      <c r="H4" s="36">
        <v>216.75</v>
      </c>
      <c r="I4" s="36">
        <v>319.17500000000001</v>
      </c>
      <c r="J4" s="36">
        <v>414.375</v>
      </c>
      <c r="K4" s="36">
        <v>250.75</v>
      </c>
      <c r="L4" s="36">
        <v>192.1</v>
      </c>
      <c r="M4" s="36">
        <v>195.92499999999998</v>
      </c>
      <c r="P4" s="38"/>
    </row>
    <row r="5" spans="1:16" x14ac:dyDescent="0.45">
      <c r="B5" s="36"/>
    </row>
    <row r="6" spans="1:16" x14ac:dyDescent="0.45">
      <c r="B6" s="45" t="s">
        <v>18</v>
      </c>
      <c r="C6" s="45" t="s">
        <v>19</v>
      </c>
      <c r="D6" s="45" t="s">
        <v>45</v>
      </c>
      <c r="E6" s="45" t="s">
        <v>21</v>
      </c>
      <c r="F6" s="45" t="s">
        <v>22</v>
      </c>
      <c r="G6" s="45" t="s">
        <v>23</v>
      </c>
      <c r="H6" s="45" t="s">
        <v>24</v>
      </c>
      <c r="I6" s="45" t="s">
        <v>25</v>
      </c>
      <c r="J6" s="45" t="s">
        <v>26</v>
      </c>
      <c r="K6" s="45" t="s">
        <v>27</v>
      </c>
      <c r="L6" s="45" t="s">
        <v>28</v>
      </c>
      <c r="M6" s="45" t="s">
        <v>29</v>
      </c>
      <c r="N6" s="54" t="s">
        <v>61</v>
      </c>
      <c r="O6" s="54"/>
    </row>
    <row r="7" spans="1:16" ht="35.1" customHeight="1" x14ac:dyDescent="0.45">
      <c r="B7" s="36">
        <v>285.17500000000001</v>
      </c>
      <c r="C7" s="36">
        <v>243.52500000000001</v>
      </c>
      <c r="D7" s="36">
        <v>0</v>
      </c>
      <c r="E7" s="36">
        <v>236.72499999999999</v>
      </c>
      <c r="F7" s="36">
        <v>216.75</v>
      </c>
      <c r="G7" s="36"/>
      <c r="H7" s="36">
        <v>216.75</v>
      </c>
      <c r="I7" s="36">
        <v>319.17500000000001</v>
      </c>
      <c r="J7" s="36">
        <v>0</v>
      </c>
      <c r="K7" s="36">
        <v>250.75</v>
      </c>
      <c r="L7" s="36"/>
      <c r="M7" s="36">
        <v>195.92499999999998</v>
      </c>
      <c r="P7" s="38"/>
    </row>
    <row r="8" spans="1:16" x14ac:dyDescent="0.45"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</row>
    <row r="9" spans="1:16" x14ac:dyDescent="0.45">
      <c r="B9" s="45" t="s">
        <v>18</v>
      </c>
      <c r="C9" s="45" t="s">
        <v>19</v>
      </c>
      <c r="D9" s="45" t="s">
        <v>45</v>
      </c>
      <c r="E9" s="45" t="s">
        <v>21</v>
      </c>
      <c r="F9" s="45" t="s">
        <v>22</v>
      </c>
      <c r="G9" s="45" t="s">
        <v>23</v>
      </c>
      <c r="H9" s="45" t="s">
        <v>24</v>
      </c>
      <c r="I9" s="45" t="s">
        <v>25</v>
      </c>
      <c r="J9" s="45" t="s">
        <v>26</v>
      </c>
      <c r="K9" s="45" t="s">
        <v>27</v>
      </c>
      <c r="L9" s="45" t="s">
        <v>28</v>
      </c>
      <c r="M9" s="45" t="s">
        <v>29</v>
      </c>
      <c r="N9" s="54" t="s">
        <v>62</v>
      </c>
      <c r="O9" s="54"/>
    </row>
    <row r="10" spans="1:16" ht="35.1" customHeight="1" x14ac:dyDescent="0.45">
      <c r="B10" s="36">
        <v>285.17500000000001</v>
      </c>
      <c r="C10" s="36">
        <v>243.52500000000001</v>
      </c>
      <c r="D10" s="36">
        <v>0</v>
      </c>
      <c r="E10" s="36">
        <v>236.72499999999999</v>
      </c>
      <c r="F10" s="36">
        <v>216.75</v>
      </c>
      <c r="G10" s="36"/>
      <c r="H10" s="36">
        <v>216.75</v>
      </c>
      <c r="I10" s="36">
        <v>319.17500000000001</v>
      </c>
      <c r="J10" s="36">
        <v>0</v>
      </c>
      <c r="K10" s="36">
        <v>250.75</v>
      </c>
      <c r="L10" s="36"/>
      <c r="M10" s="36">
        <v>195.92499999999998</v>
      </c>
      <c r="P10" s="38"/>
    </row>
    <row r="11" spans="1:16" x14ac:dyDescent="0.45"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</row>
    <row r="12" spans="1:16" x14ac:dyDescent="0.45">
      <c r="B12" s="45" t="s">
        <v>18</v>
      </c>
      <c r="C12" s="45" t="s">
        <v>19</v>
      </c>
      <c r="D12" s="45" t="s">
        <v>45</v>
      </c>
      <c r="E12" s="45" t="s">
        <v>21</v>
      </c>
      <c r="F12" s="45" t="s">
        <v>22</v>
      </c>
      <c r="G12" s="45" t="s">
        <v>23</v>
      </c>
      <c r="H12" s="45" t="s">
        <v>24</v>
      </c>
      <c r="I12" s="45" t="s">
        <v>25</v>
      </c>
      <c r="J12" s="45" t="s">
        <v>26</v>
      </c>
      <c r="K12" s="45" t="s">
        <v>27</v>
      </c>
      <c r="L12" s="45" t="s">
        <v>28</v>
      </c>
      <c r="M12" s="45" t="s">
        <v>29</v>
      </c>
      <c r="N12" s="54" t="s">
        <v>63</v>
      </c>
      <c r="O12" s="54"/>
    </row>
    <row r="13" spans="1:16" ht="35.1" customHeight="1" x14ac:dyDescent="0.45">
      <c r="B13" s="36">
        <v>285.17500000000001</v>
      </c>
      <c r="C13" s="36">
        <v>243.52500000000001</v>
      </c>
      <c r="D13" s="36">
        <v>0</v>
      </c>
      <c r="E13" s="36">
        <v>236.72499999999999</v>
      </c>
      <c r="F13" s="36">
        <v>216.75</v>
      </c>
      <c r="G13" s="36"/>
      <c r="H13" s="36">
        <v>216.75</v>
      </c>
      <c r="I13" s="36">
        <v>319.17500000000001</v>
      </c>
      <c r="J13" s="36">
        <v>0</v>
      </c>
      <c r="K13" s="36">
        <v>250.75</v>
      </c>
      <c r="L13" s="36"/>
      <c r="M13" s="36">
        <v>195.92499999999998</v>
      </c>
      <c r="P13" s="38"/>
    </row>
    <row r="14" spans="1:16" x14ac:dyDescent="0.45"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P14" s="38"/>
    </row>
    <row r="15" spans="1:16" ht="35.1" customHeight="1" x14ac:dyDescent="0.45">
      <c r="M15" s="36"/>
    </row>
  </sheetData>
  <mergeCells count="4">
    <mergeCell ref="N12:O12"/>
    <mergeCell ref="N9:O9"/>
    <mergeCell ref="N6:O6"/>
    <mergeCell ref="N3:O3"/>
  </mergeCells>
  <phoneticPr fontId="5"/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'基本操作（8）)'!B7:M7</xm:f>
              <xm:sqref>N7</xm:sqref>
            </x14:sparkline>
          </x14:sparklines>
        </x14:sparklineGroup>
        <x14:sparklineGroup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'基本操作（8）)'!B10:M10</xm:f>
              <xm:sqref>N10</xm:sqref>
            </x14:sparkline>
          </x14:sparklines>
        </x14:sparklineGroup>
        <x14:sparklineGroup displayEmptyCellsAs="span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'基本操作（8）)'!B13:M13</xm:f>
              <xm:sqref>N13</xm:sqref>
            </x14:sparkline>
            <x14:sparkline>
              <xm:f>'基本操作（8）)'!B14:M14</xm:f>
              <xm:sqref>N14</xm:sqref>
            </x14:sparkline>
            <x14:sparkline>
              <xm:f>'基本操作（8）)'!C14:N14</xm:f>
              <xm:sqref>O14</xm:sqref>
            </x14:sparkline>
          </x14:sparklines>
        </x14:sparklineGroup>
        <x14:sparklineGroup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'基本操作（8）)'!B4:M4</xm:f>
              <xm:sqref>N4</xm:sqref>
            </x14:sparkline>
          </x14:sparklines>
        </x14:sparklineGroup>
        <x14:sparklineGroup displayEmptyCellsAs="gap" displayHidden="1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'基本操作（8）)'!C4:N4</xm:f>
              <xm:sqref>O4</xm:sqref>
            </x14:sparkline>
          </x14:sparklines>
        </x14:sparklineGroup>
        <x14:sparklineGroup displayEmptyCellsAs="gap" displayHidden="1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'基本操作（8）)'!C7:N7</xm:f>
              <xm:sqref>O7</xm:sqref>
            </x14:sparkline>
          </x14:sparklines>
        </x14:sparklineGroup>
        <x14:sparklineGroup displayHidden="1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'基本操作（8）)'!C10:N10</xm:f>
              <xm:sqref>O10</xm:sqref>
            </x14:sparkline>
          </x14:sparklines>
        </x14:sparklineGroup>
        <x14:sparklineGroup displayEmptyCellsAs="span" displayHidden="1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'基本操作（8）)'!C13:N13</xm:f>
              <xm:sqref>O13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スパークラインとは</vt:lpstr>
      <vt:lpstr>基本操作</vt:lpstr>
      <vt:lpstr>基本操作 (2)</vt:lpstr>
      <vt:lpstr>基本操作 (3)</vt:lpstr>
      <vt:lpstr>基本操作 (4)</vt:lpstr>
      <vt:lpstr>基本操作（5）</vt:lpstr>
      <vt:lpstr>基本操作（6）</vt:lpstr>
      <vt:lpstr>基本操作（7）)</vt:lpstr>
      <vt:lpstr>基本操作（8）)</vt:lpstr>
      <vt:lpstr>基本操作（9）</vt:lpstr>
      <vt:lpstr>グラフで視覚化</vt:lpstr>
      <vt:lpstr>スパークライン挿入セルのコピー</vt:lpstr>
    </vt:vector>
  </TitlesOfParts>
  <Company>SystemKOMACO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スパークライン</dc:title>
  <dc:creator>SystemKOMACO(駒澤　勉)</dc:creator>
  <cp:keywords>Excel2010</cp:keywords>
  <cp:lastModifiedBy>SystemKOMACO(駒澤　勉)</cp:lastModifiedBy>
  <dcterms:created xsi:type="dcterms:W3CDTF">2011-02-02T02:46:44Z</dcterms:created>
  <dcterms:modified xsi:type="dcterms:W3CDTF">2011-05-30T09:01:12Z</dcterms:modified>
</cp:coreProperties>
</file>